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20" windowHeight="6045" activeTab="3"/>
  </bookViews>
  <sheets>
    <sheet name="Előlap" sheetId="1" r:id="rId1"/>
    <sheet name="Mérleg" sheetId="2" r:id="rId2"/>
    <sheet name="Eredménylevezetés" sheetId="3" r:id="rId3"/>
    <sheet name="Eredménylevezetés2" sheetId="4" r:id="rId4"/>
  </sheets>
  <definedNames>
    <definedName name="_xlnm.Print_Area" localSheetId="3">'Eredménylevezetés2'!$A$1:$AB$38</definedName>
  </definedNames>
  <calcPr fullCalcOnLoad="1"/>
</workbook>
</file>

<file path=xl/sharedStrings.xml><?xml version="1.0" encoding="utf-8"?>
<sst xmlns="http://schemas.openxmlformats.org/spreadsheetml/2006/main" count="148" uniqueCount="109">
  <si>
    <t>A tétel megnevezése</t>
  </si>
  <si>
    <t>-</t>
  </si>
  <si>
    <t>…………………………………..</t>
  </si>
  <si>
    <t>Sor-szám</t>
  </si>
  <si>
    <t>III. BEFEKTETETT PÉNZÜGYI ESZKÖZÖK</t>
  </si>
  <si>
    <t>adatok E Ft-ban</t>
  </si>
  <si>
    <t>a</t>
  </si>
  <si>
    <t>b</t>
  </si>
  <si>
    <t>c</t>
  </si>
  <si>
    <t>d</t>
  </si>
  <si>
    <t>e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</si>
  <si>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</si>
  <si>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</si>
  <si>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</si>
  <si>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</si>
  <si>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</si>
  <si>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</si>
  <si>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</si>
  <si>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</si>
  <si>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</si>
  <si>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Előző év</t>
  </si>
  <si>
    <t>Előző év(ek) módositásai</t>
  </si>
  <si>
    <t>Tárgyév</t>
  </si>
  <si>
    <t>II. TÁRGYI ESZKÖZÖK</t>
  </si>
  <si>
    <t>I.  IMMATERIÁLIS JAVAK</t>
  </si>
  <si>
    <t>III. ÉRTÉKPAPIROK</t>
  </si>
  <si>
    <t>IV.PÉNZESZKÖZÖK</t>
  </si>
  <si>
    <t>I.   KÉSZLETEK</t>
  </si>
  <si>
    <t>II.  KÖVETELÉSEK</t>
  </si>
  <si>
    <t>30.</t>
  </si>
  <si>
    <t>01.</t>
  </si>
  <si>
    <t>E. Céltartalékok</t>
  </si>
  <si>
    <t>II.  HOSSZÚ LEJÁRATÚ KÖTELEZETTSÉGEK</t>
  </si>
  <si>
    <r>
      <t xml:space="preserve">FORRÁSOK ÖSSZESEN </t>
    </r>
    <r>
      <rPr>
        <sz val="8"/>
        <rFont val="Arial CE"/>
        <family val="2"/>
      </rPr>
      <t>(15.+24.+25.+29. Sor)</t>
    </r>
  </si>
  <si>
    <t xml:space="preserve">III. RÖVID LEJÁRATÚ KÖTELEZETTSÉGEK </t>
  </si>
  <si>
    <t>Statisztikai számjel vagy adószám</t>
  </si>
  <si>
    <t>Jégkert Sportegyesület</t>
  </si>
  <si>
    <t>1024 Budapest, Margit krt. 66.</t>
  </si>
  <si>
    <t xml:space="preserve">Közhasznú társadalmi szervezetek </t>
  </si>
  <si>
    <t>közhasznú egyszerűsített beszámolója</t>
  </si>
  <si>
    <t>MÉRLEG</t>
  </si>
  <si>
    <r>
      <t xml:space="preserve">A. Befektetett eszközök </t>
    </r>
    <r>
      <rPr>
        <sz val="10"/>
        <rFont val="Arial CE"/>
        <family val="0"/>
      </rPr>
      <t xml:space="preserve"> </t>
    </r>
  </si>
  <si>
    <r>
      <t>B. Forgóeszközök</t>
    </r>
    <r>
      <rPr>
        <sz val="10"/>
        <rFont val="Arial CE"/>
        <family val="0"/>
      </rPr>
      <t xml:space="preserve"> </t>
    </r>
  </si>
  <si>
    <r>
      <t>ESZKÖZÖK ÖSSZESEN</t>
    </r>
    <r>
      <rPr>
        <sz val="10"/>
        <rFont val="Arial CE"/>
        <family val="0"/>
      </rPr>
      <t xml:space="preserve"> </t>
    </r>
  </si>
  <si>
    <t xml:space="preserve">C. Saját tőke </t>
  </si>
  <si>
    <t>I. INDULÓ TŐKE</t>
  </si>
  <si>
    <t>II. TŐKEVÁLTOZÁS</t>
  </si>
  <si>
    <t>III. LEKÖTÖTT TARTALÉK</t>
  </si>
  <si>
    <t>IV. TÁRGYÉVI EREDMÉNY ALAPTEVÉKENYSÉGBŐL, KÖZHASZNÚ TEVÉKENYSÉGBŐL</t>
  </si>
  <si>
    <t>V.  TÁRGYÉVI EREDMÉNY VÁLLALKOZÁSI TEVÉKENYSÉGBŐL</t>
  </si>
  <si>
    <t>D. Tartalék</t>
  </si>
  <si>
    <t>F. Kötelezettségek</t>
  </si>
  <si>
    <t>a társadalmi szervezet vezetője</t>
  </si>
  <si>
    <t>P.H.</t>
  </si>
  <si>
    <t>………………………………………..</t>
  </si>
  <si>
    <t>Adószám:</t>
  </si>
  <si>
    <t>1. oldal</t>
  </si>
  <si>
    <t>Eredménylevezetés</t>
  </si>
  <si>
    <t>I. Pénzügyileg rendezett bevételek (1.+2.+3.+4.+5.)</t>
  </si>
  <si>
    <t>1. Közhasznú célú működésre kapott támogatás</t>
  </si>
  <si>
    <t>a) alapítóktól</t>
  </si>
  <si>
    <t>b) központi költségvetéstől</t>
  </si>
  <si>
    <t>c) helyi önkormányzattól</t>
  </si>
  <si>
    <t>d) társadalombiztosítási</t>
  </si>
  <si>
    <t>e) továbbutalási céllal kapott</t>
  </si>
  <si>
    <t>f) egyéb támogatás</t>
  </si>
  <si>
    <t>2. Pályázati úton elnyert támogatás</t>
  </si>
  <si>
    <t>3. Közhasznú tevékenységből származó bevétel</t>
  </si>
  <si>
    <t>4. Tagdíjból származó bevétel</t>
  </si>
  <si>
    <t>5. Egyéb bevétel</t>
  </si>
  <si>
    <t>II. Pénzbevételt nem jelentő bevételek</t>
  </si>
  <si>
    <t>B. VÁLLALKOZÁSI TEVÉKENYSÉG BEVÉTELE (1.+2.)</t>
  </si>
  <si>
    <t>A. ÖSSZES KÖZHASZNÚ TEVÉKENYSÉG BEVÉTELE (I.+II.)</t>
  </si>
  <si>
    <t>1. Pénzügyileg rendezett bevételek</t>
  </si>
  <si>
    <t>2. Pénzbevételt nem jelentő bevételek</t>
  </si>
  <si>
    <t>C. TÉNYLEGES PÉNZBEVÉTELEK (A/I+B/1)</t>
  </si>
  <si>
    <t>D. PÉNZBEVÉTELT NEM JELENTŐ BEVÉTELEK (A/II+B/2)</t>
  </si>
  <si>
    <t>E. KÖZHASZNÚ TEVÉKENYSÉG RÁFORDÍTÁSAI (1.+2.+3.+4.)</t>
  </si>
  <si>
    <t>1. Ráfordításként érvényesíthető kiadások</t>
  </si>
  <si>
    <t xml:space="preserve">   ebből: továbbutalt támogatások</t>
  </si>
  <si>
    <t>2. Ráfordítást jelentő eszközváltozások</t>
  </si>
  <si>
    <t>3. Ráfordítást jelentő elszámolások</t>
  </si>
  <si>
    <t>4. Ráfordításként nem érvényesíthető kiadások</t>
  </si>
  <si>
    <t>F.VÁLLALKOZÁSI TEVÉKENYSÉG RÁFORD. (1.+2.+3.+4.)</t>
  </si>
  <si>
    <t>………………………………………….</t>
  </si>
  <si>
    <t>2. oldal</t>
  </si>
  <si>
    <t>G. TÁRGYÉVI PÉNZÜGYI EREDMÉNY (+/-1.+/-2.)</t>
  </si>
  <si>
    <t>1. Közhasznú tevékenység pénzügyi eredménye (A/1-E1-E/4)</t>
  </si>
  <si>
    <t>2. Vállalkozási tevékenység tárgyévi pénzügyi eredménye (B/1-F/1-F/4)</t>
  </si>
  <si>
    <t>H. NEM PÉNZBEN REALIZÁLT EREDMÉNY (+/-1.+/-2)</t>
  </si>
  <si>
    <t>1. Közhasznú tevékenység nem pénzben ralizált eredménye (A/II-E/2-E/3)</t>
  </si>
  <si>
    <t>2. Vállalkozási tevékenység nem pénzben realizált eredménye (B/2-F/2-F/3)</t>
  </si>
  <si>
    <t>I. ADÓZÁS ELÖTTI EREDMÉNY (B/1-F/1)+/-H/2</t>
  </si>
  <si>
    <t>J. Fizetendő társasági adó</t>
  </si>
  <si>
    <t>K. TÁRGYÉVI EREDMÉNY (+/-1.+/-2.)</t>
  </si>
  <si>
    <t>1. Közhasznú tevékenység tárgyévi eredménye (A/I+A/II)-(E/1+E/2+E/3)</t>
  </si>
  <si>
    <t>TÁJÉKOZTATÓ ADATOK</t>
  </si>
  <si>
    <t>A. Pénzügyileg rendezett személyi jellegű ráfordítások</t>
  </si>
  <si>
    <t>1. Bérköltség</t>
  </si>
  <si>
    <t xml:space="preserve">    ebből: megbízási díjak</t>
  </si>
  <si>
    <t xml:space="preserve">               tiszteletdíjak</t>
  </si>
  <si>
    <t>2. Személyi jellegű egyéb kifizetések</t>
  </si>
  <si>
    <t>3. Bérjárulékok</t>
  </si>
  <si>
    <t>B. A szervezet által nyújtott támogatások (pénzügyileg rendezett)</t>
  </si>
  <si>
    <t>C. Tárgyévben az APEH által kiutalt 1% összege</t>
  </si>
  <si>
    <t xml:space="preserve"> </t>
  </si>
  <si>
    <t>2. Vállalkozási tevékenység eredménye (I-J)</t>
  </si>
  <si>
    <t>Budapest, 2017 február 21.</t>
  </si>
  <si>
    <t>2016 ÉV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</si>
</sst>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sz val="10"/>
      <name val="Verdana"/>
      <family val="2"/>
    </font>
    <font>
      <b/>
      <i/>
      <sz val="12"/>
      <name val="Arial CE"/>
      <family val="2"/>
    </font>
    <font>
      <sz val="9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shrinkToFit="1"/>
    </xf>
    <xf numFmtId="0" fontId="1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 quotePrefix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41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1" fontId="1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29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30" xfId="0" applyNumberFormat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shrinkToFit="1"/>
    </xf>
    <xf numFmtId="0" fontId="0" fillId="0" borderId="24" xfId="0" applyFill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41" fontId="0" fillId="0" borderId="21" xfId="0" applyNumberFormat="1" applyBorder="1" applyAlignment="1">
      <alignment vertical="center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41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4" xfId="0" applyFont="1" applyBorder="1" applyAlignment="1">
      <alignment vertical="center" shrinkToFit="1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0" fontId="0" fillId="0" borderId="28" xfId="0" applyFill="1" applyBorder="1" applyAlignment="1">
      <alignment vertical="center"/>
    </xf>
    <xf numFmtId="41" fontId="0" fillId="0" borderId="39" xfId="0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41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41" fontId="0" fillId="0" borderId="42" xfId="0" applyNumberFormat="1" applyBorder="1" applyAlignment="1">
      <alignment vertical="center"/>
    </xf>
    <xf numFmtId="41" fontId="0" fillId="0" borderId="43" xfId="0" applyNumberFormat="1" applyBorder="1" applyAlignment="1">
      <alignment vertical="center"/>
    </xf>
    <xf numFmtId="41" fontId="0" fillId="0" borderId="44" xfId="0" applyNumberFormat="1" applyBorder="1" applyAlignment="1">
      <alignment vertical="center"/>
    </xf>
    <xf numFmtId="41" fontId="0" fillId="0" borderId="45" xfId="0" applyNumberFormat="1" applyBorder="1" applyAlignment="1">
      <alignment vertical="center"/>
    </xf>
    <xf numFmtId="41" fontId="0" fillId="0" borderId="46" xfId="0" applyNumberForma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1" fillId="0" borderId="26" xfId="0" applyFont="1" applyBorder="1" applyAlignment="1">
      <alignment vertical="center" shrinkToFit="1"/>
    </xf>
    <xf numFmtId="41" fontId="0" fillId="0" borderId="47" xfId="0" applyNumberFormat="1" applyBorder="1" applyAlignment="1">
      <alignment vertical="center"/>
    </xf>
    <xf numFmtId="41" fontId="0" fillId="0" borderId="48" xfId="0" applyNumberFormat="1" applyBorder="1" applyAlignment="1">
      <alignment vertical="center"/>
    </xf>
    <xf numFmtId="41" fontId="0" fillId="0" borderId="49" xfId="0" applyNumberFormat="1" applyBorder="1" applyAlignment="1">
      <alignment vertical="center"/>
    </xf>
    <xf numFmtId="41" fontId="1" fillId="0" borderId="34" xfId="0" applyNumberFormat="1" applyFont="1" applyBorder="1" applyAlignment="1">
      <alignment vertical="center"/>
    </xf>
    <xf numFmtId="41" fontId="1" fillId="0" borderId="35" xfId="0" applyNumberFormat="1" applyFont="1" applyBorder="1" applyAlignment="1">
      <alignment vertical="center"/>
    </xf>
    <xf numFmtId="41" fontId="1" fillId="0" borderId="47" xfId="0" applyNumberFormat="1" applyFont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1" fillId="0" borderId="26" xfId="0" applyFont="1" applyBorder="1" applyAlignment="1" applyProtection="1">
      <alignment vertical="center" shrinkToFit="1"/>
      <protection locked="0"/>
    </xf>
    <xf numFmtId="41" fontId="1" fillId="0" borderId="36" xfId="0" applyNumberFormat="1" applyFont="1" applyBorder="1" applyAlignment="1">
      <alignment vertical="center"/>
    </xf>
    <xf numFmtId="41" fontId="0" fillId="0" borderId="5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41" fontId="0" fillId="0" borderId="52" xfId="0" applyNumberFormat="1" applyBorder="1" applyAlignment="1">
      <alignment vertical="center"/>
    </xf>
    <xf numFmtId="41" fontId="0" fillId="0" borderId="53" xfId="0" applyNumberFormat="1" applyBorder="1" applyAlignment="1">
      <alignment vertical="center"/>
    </xf>
    <xf numFmtId="41" fontId="0" fillId="0" borderId="54" xfId="0" applyNumberFormat="1" applyBorder="1" applyAlignment="1">
      <alignment vertical="center"/>
    </xf>
    <xf numFmtId="0" fontId="0" fillId="0" borderId="48" xfId="0" applyFont="1" applyBorder="1" applyAlignment="1">
      <alignment vertical="center" shrinkToFit="1"/>
    </xf>
    <xf numFmtId="0" fontId="1" fillId="0" borderId="18" xfId="0" applyFont="1" applyBorder="1" applyAlignment="1">
      <alignment vertical="center"/>
    </xf>
    <xf numFmtId="41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1" fillId="0" borderId="31" xfId="0" applyFont="1" applyBorder="1" applyAlignment="1">
      <alignment vertical="center" shrinkToFit="1"/>
    </xf>
    <xf numFmtId="0" fontId="1" fillId="0" borderId="32" xfId="0" applyFont="1" applyBorder="1" applyAlignment="1">
      <alignment vertical="center" shrinkToFit="1"/>
    </xf>
    <xf numFmtId="0" fontId="1" fillId="0" borderId="33" xfId="0" applyFont="1" applyBorder="1" applyAlignment="1">
      <alignment vertical="center" shrinkToFit="1"/>
    </xf>
    <xf numFmtId="0" fontId="0" fillId="0" borderId="31" xfId="0" applyFont="1" applyBorder="1" applyAlignment="1">
      <alignment vertical="center" wrapText="1" shrinkToFit="1"/>
    </xf>
    <xf numFmtId="0" fontId="0" fillId="0" borderId="32" xfId="0" applyFont="1" applyBorder="1" applyAlignment="1">
      <alignment vertical="center" wrapText="1" shrinkToFit="1"/>
    </xf>
    <xf numFmtId="0" fontId="0" fillId="0" borderId="33" xfId="0" applyFont="1" applyBorder="1" applyAlignment="1">
      <alignment vertical="center" wrapText="1" shrinkToFit="1"/>
    </xf>
    <xf numFmtId="0" fontId="1" fillId="0" borderId="18" xfId="0" applyFont="1" applyBorder="1" applyAlignment="1">
      <alignment vertical="center" shrinkToFit="1"/>
    </xf>
    <xf numFmtId="0" fontId="1" fillId="0" borderId="18" xfId="0" applyFont="1" applyFill="1" applyBorder="1" applyAlignment="1">
      <alignment vertical="center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4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0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0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0</xdr:colOff>
      <xdr:row>18</xdr:row>
      <xdr:rowOff>161925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97230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A26" sqref="A26:V26"/>
    </sheetView>
  </sheetViews>
  <sheetFormatPr defaultColWidth="9.00390625" defaultRowHeight="12.75"/>
  <cols>
    <col min="1" max="1" width="1.37890625" style="1" customWidth="1"/>
    <col min="2" max="9" width="2.625" style="1" bestFit="1" customWidth="1"/>
    <col min="10" max="10" width="2.625" style="1" customWidth="1"/>
    <col min="11" max="11" width="2.625" style="1" bestFit="1" customWidth="1"/>
    <col min="12" max="12" width="2.625" style="1" customWidth="1"/>
    <col min="13" max="18" width="2.625" style="1" bestFit="1" customWidth="1"/>
    <col min="19" max="19" width="9.25390625" style="1" customWidth="1"/>
    <col min="20" max="16384" width="9.125" style="1" customWidth="1"/>
  </cols>
  <sheetData>
    <row r="1" spans="1:18" ht="15.75">
      <c r="A1" s="22"/>
      <c r="B1" s="35">
        <v>1</v>
      </c>
      <c r="C1" s="35">
        <v>8</v>
      </c>
      <c r="D1" s="35">
        <v>1</v>
      </c>
      <c r="E1" s="35">
        <v>2</v>
      </c>
      <c r="F1" s="35">
        <v>1</v>
      </c>
      <c r="G1" s="35">
        <v>0</v>
      </c>
      <c r="H1" s="35">
        <v>6</v>
      </c>
      <c r="I1" s="35">
        <v>3</v>
      </c>
      <c r="J1" s="35" t="s">
        <v>1</v>
      </c>
      <c r="K1" s="35">
        <v>1</v>
      </c>
      <c r="L1" s="35" t="s">
        <v>1</v>
      </c>
      <c r="M1" s="35">
        <v>4</v>
      </c>
      <c r="N1" s="35">
        <v>1</v>
      </c>
      <c r="O1" s="35"/>
      <c r="P1" s="35"/>
      <c r="Q1" s="35"/>
      <c r="R1" s="35"/>
    </row>
    <row r="2" spans="1:18" ht="15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4" spans="1:13" ht="15.75">
      <c r="A4" s="22"/>
      <c r="B4" s="35"/>
      <c r="C4" s="36"/>
      <c r="D4" s="37"/>
      <c r="E4" s="35"/>
      <c r="F4" s="36"/>
      <c r="G4" s="37"/>
      <c r="H4" s="35"/>
      <c r="I4" s="35"/>
      <c r="J4" s="35"/>
      <c r="K4" s="35"/>
      <c r="L4" s="35"/>
      <c r="M4" s="35"/>
    </row>
    <row r="5" spans="1:13" ht="15">
      <c r="A5" s="25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9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S6" s="32"/>
    </row>
    <row r="7" spans="1:13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1" spans="1:22" ht="15.75">
      <c r="A11" s="46" t="s">
        <v>36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1:16" ht="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34"/>
    </row>
    <row r="14" spans="13:20" ht="15">
      <c r="M14" s="44"/>
      <c r="N14" s="44"/>
      <c r="O14" s="44"/>
      <c r="P14" s="44"/>
      <c r="Q14" s="44"/>
      <c r="R14" s="44"/>
      <c r="S14" s="44"/>
      <c r="T14" s="44"/>
    </row>
    <row r="15" spans="1:22" ht="15.75">
      <c r="A15" s="46" t="s">
        <v>37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1" ht="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33"/>
      <c r="Q16" s="29"/>
      <c r="R16" s="29"/>
      <c r="S16" s="29"/>
      <c r="T16" s="29"/>
      <c r="U16" s="29"/>
    </row>
    <row r="17" spans="16:21" ht="15">
      <c r="P17" s="27"/>
      <c r="Q17" s="27"/>
      <c r="R17" s="27"/>
      <c r="S17" s="27"/>
      <c r="T17" s="27"/>
      <c r="U17" s="27"/>
    </row>
    <row r="18" spans="12:15" ht="15">
      <c r="L18" s="27"/>
      <c r="M18" s="27"/>
      <c r="N18" s="27"/>
      <c r="O18" s="27"/>
    </row>
    <row r="21" spans="1:22" s="2" customFormat="1" ht="20.25">
      <c r="A21" s="1"/>
      <c r="B21" s="30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6"/>
      <c r="Q21" s="26"/>
      <c r="R21" s="26"/>
      <c r="S21" s="26"/>
      <c r="T21" s="26"/>
      <c r="U21" s="26"/>
      <c r="V21" s="26"/>
    </row>
    <row r="22" spans="2:15" ht="20.2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22" ht="15.75">
      <c r="A23" s="46" t="s">
        <v>38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ht="15.75">
      <c r="A24" s="46" t="s">
        <v>39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2:22" ht="15.75">
      <c r="B25" s="28"/>
      <c r="C25" s="28"/>
      <c r="D25" s="28"/>
      <c r="E25" s="28"/>
      <c r="F25" s="28"/>
      <c r="G25" s="28"/>
      <c r="I25" s="28"/>
      <c r="K25" s="28"/>
      <c r="L25" s="28"/>
      <c r="M25" s="28"/>
      <c r="N25" s="28"/>
      <c r="O25" s="28"/>
      <c r="P25" s="27"/>
      <c r="Q25" s="27"/>
      <c r="R25" s="27"/>
      <c r="S25" s="27"/>
      <c r="T25" s="27"/>
      <c r="U25" s="27"/>
      <c r="V25" s="27"/>
    </row>
    <row r="26" spans="1:22" ht="15.75">
      <c r="A26" s="46">
        <v>2016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8" ht="15">
      <c r="K28" s="31"/>
    </row>
    <row r="38" spans="19:22" ht="15">
      <c r="S38" s="44"/>
      <c r="T38" s="44"/>
      <c r="U38" s="44"/>
      <c r="V38" s="44"/>
    </row>
    <row r="39" ht="15">
      <c r="A39" s="1" t="s">
        <v>107</v>
      </c>
    </row>
    <row r="40" spans="19:22" ht="15">
      <c r="S40" s="44" t="s">
        <v>2</v>
      </c>
      <c r="T40" s="44"/>
      <c r="U40" s="44"/>
      <c r="V40" s="44"/>
    </row>
    <row r="41" spans="13:22" ht="15">
      <c r="M41" s="1" t="s">
        <v>53</v>
      </c>
      <c r="S41" s="44" t="s">
        <v>52</v>
      </c>
      <c r="T41" s="44"/>
      <c r="U41" s="44"/>
      <c r="V41" s="44"/>
    </row>
    <row r="43" spans="17:18" ht="15">
      <c r="Q43" s="44"/>
      <c r="R43" s="44"/>
    </row>
  </sheetData>
  <sheetProtection/>
  <mergeCells count="14">
    <mergeCell ref="A11:V11"/>
    <mergeCell ref="A23:V23"/>
    <mergeCell ref="A24:V24"/>
    <mergeCell ref="A26:V26"/>
    <mergeCell ref="A2:R2"/>
    <mergeCell ref="M14:T14"/>
    <mergeCell ref="B5:M5"/>
    <mergeCell ref="Q43:R43"/>
    <mergeCell ref="A12:O12"/>
    <mergeCell ref="S40:V40"/>
    <mergeCell ref="S38:V38"/>
    <mergeCell ref="A16:O16"/>
    <mergeCell ref="A15:V15"/>
    <mergeCell ref="S41:V41"/>
  </mergeCells>
  <printOptions/>
  <pageMargins left="0.7874015748031497" right="0.7874015748031497" top="1.29921259842519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A1">
      <selection activeCell="AC9" sqref="AC9"/>
    </sheetView>
  </sheetViews>
  <sheetFormatPr defaultColWidth="9.00390625" defaultRowHeight="12.75"/>
  <cols>
    <col min="1" max="1" width="4.75390625" style="0" customWidth="1"/>
    <col min="2" max="2" width="18.125" style="0" bestFit="1" customWidth="1"/>
    <col min="3" max="27" width="2.625" style="0" customWidth="1"/>
  </cols>
  <sheetData>
    <row r="1" spans="2:19" ht="15" customHeight="1">
      <c r="B1" t="s">
        <v>55</v>
      </c>
      <c r="C1" s="23">
        <f>Előlap!B1</f>
        <v>1</v>
      </c>
      <c r="D1" s="23">
        <f>Előlap!C1</f>
        <v>8</v>
      </c>
      <c r="E1" s="23">
        <f>Előlap!D1</f>
        <v>1</v>
      </c>
      <c r="F1" s="23">
        <f>Előlap!E1</f>
        <v>2</v>
      </c>
      <c r="G1" s="23">
        <f>Előlap!F1</f>
        <v>1</v>
      </c>
      <c r="H1" s="23">
        <f>Előlap!G1</f>
        <v>0</v>
      </c>
      <c r="I1" s="23">
        <f>Előlap!H1</f>
        <v>6</v>
      </c>
      <c r="J1" s="23">
        <f>Előlap!I1</f>
        <v>3</v>
      </c>
      <c r="K1" s="23" t="str">
        <f>Előlap!J1</f>
        <v>-</v>
      </c>
      <c r="L1" s="23">
        <f>Előlap!K1</f>
        <v>1</v>
      </c>
      <c r="M1" s="23" t="str">
        <f>Előlap!L1</f>
        <v>-</v>
      </c>
      <c r="N1" s="23">
        <f>Előlap!M1</f>
        <v>4</v>
      </c>
      <c r="O1" s="23">
        <f>Előlap!N1</f>
        <v>1</v>
      </c>
      <c r="P1" s="24"/>
      <c r="Q1" s="24"/>
      <c r="R1" s="24"/>
      <c r="S1" s="24"/>
    </row>
    <row r="2" spans="3:19" ht="6.75" customHeight="1">
      <c r="C2" s="24"/>
      <c r="D2" s="24"/>
      <c r="E2" s="24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21" ht="15" customHeight="1">
      <c r="B3" s="38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6"/>
      <c r="P3" s="6"/>
      <c r="Q3" s="6"/>
      <c r="R3" s="6"/>
      <c r="S3" s="6"/>
      <c r="T3" s="38"/>
      <c r="U3" s="38"/>
    </row>
    <row r="5" spans="1:27" ht="12.7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</row>
    <row r="6" spans="1:27" ht="12.75">
      <c r="A6" s="103" t="s">
        <v>40</v>
      </c>
      <c r="B6" s="10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103" t="s">
        <v>108</v>
      </c>
      <c r="Y6" s="103"/>
      <c r="Z6" s="103"/>
      <c r="AA6" s="103"/>
    </row>
    <row r="7" ht="6.75" customHeight="1"/>
    <row r="8" spans="1:27" ht="12.7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50"/>
      <c r="W8" s="50"/>
      <c r="X8" s="50"/>
      <c r="Y8" s="50"/>
      <c r="Z8" s="50"/>
      <c r="AA8" s="50"/>
    </row>
    <row r="9" spans="21:27" ht="13.5" thickBot="1">
      <c r="U9" s="5"/>
      <c r="W9" s="75" t="s">
        <v>5</v>
      </c>
      <c r="X9" s="50"/>
      <c r="Y9" s="50"/>
      <c r="Z9" s="50"/>
      <c r="AA9" s="50"/>
    </row>
    <row r="10" spans="1:27" ht="23.25" customHeight="1">
      <c r="A10" s="15" t="s">
        <v>3</v>
      </c>
      <c r="B10" s="51" t="s">
        <v>0</v>
      </c>
      <c r="C10" s="52"/>
      <c r="D10" s="52"/>
      <c r="E10" s="52"/>
      <c r="F10" s="52"/>
      <c r="G10" s="52"/>
      <c r="H10" s="52"/>
      <c r="I10" s="52"/>
      <c r="J10" s="52"/>
      <c r="K10" s="52"/>
      <c r="L10" s="53"/>
      <c r="M10" s="54" t="s">
        <v>20</v>
      </c>
      <c r="N10" s="54"/>
      <c r="O10" s="54"/>
      <c r="P10" s="54"/>
      <c r="Q10" s="54"/>
      <c r="R10" s="55" t="s">
        <v>21</v>
      </c>
      <c r="S10" s="55"/>
      <c r="T10" s="55"/>
      <c r="U10" s="55"/>
      <c r="V10" s="55"/>
      <c r="W10" s="56" t="s">
        <v>22</v>
      </c>
      <c r="X10" s="54"/>
      <c r="Y10" s="54"/>
      <c r="Z10" s="54"/>
      <c r="AA10" s="57"/>
    </row>
    <row r="11" spans="1:27" ht="18" customHeight="1" thickBot="1">
      <c r="A11" s="9" t="s">
        <v>6</v>
      </c>
      <c r="B11" s="59" t="s">
        <v>7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 t="s">
        <v>8</v>
      </c>
      <c r="N11" s="59"/>
      <c r="O11" s="59"/>
      <c r="P11" s="59"/>
      <c r="Q11" s="59"/>
      <c r="R11" s="59" t="s">
        <v>9</v>
      </c>
      <c r="S11" s="59"/>
      <c r="T11" s="59"/>
      <c r="U11" s="59"/>
      <c r="V11" s="59"/>
      <c r="W11" s="58" t="s">
        <v>10</v>
      </c>
      <c r="X11" s="59"/>
      <c r="Y11" s="59"/>
      <c r="Z11" s="59"/>
      <c r="AA11" s="60"/>
    </row>
    <row r="12" spans="1:27" ht="18" customHeight="1" thickBot="1">
      <c r="A12" s="10">
        <v>1</v>
      </c>
      <c r="B12" s="61" t="s">
        <v>41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>
        <f>SUM(M13:Q15)</f>
        <v>18071</v>
      </c>
      <c r="N12" s="63"/>
      <c r="O12" s="63"/>
      <c r="P12" s="63"/>
      <c r="Q12" s="63"/>
      <c r="R12" s="63">
        <f>SUM(R13:V15)</f>
        <v>0</v>
      </c>
      <c r="S12" s="63"/>
      <c r="T12" s="63"/>
      <c r="U12" s="63"/>
      <c r="V12" s="63"/>
      <c r="W12" s="63">
        <f>SUM(W13:AA15)</f>
        <v>28409</v>
      </c>
      <c r="X12" s="63"/>
      <c r="Y12" s="63"/>
      <c r="Z12" s="63"/>
      <c r="AA12" s="64"/>
    </row>
    <row r="13" spans="1:27" ht="18" customHeight="1">
      <c r="A13" s="11">
        <v>2</v>
      </c>
      <c r="B13" s="65" t="s">
        <v>24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6">
        <v>0</v>
      </c>
      <c r="N13" s="66"/>
      <c r="O13" s="66"/>
      <c r="P13" s="66"/>
      <c r="Q13" s="67"/>
      <c r="R13" s="66">
        <v>0</v>
      </c>
      <c r="S13" s="66"/>
      <c r="T13" s="66"/>
      <c r="U13" s="66"/>
      <c r="V13" s="66"/>
      <c r="W13" s="66">
        <v>0</v>
      </c>
      <c r="X13" s="66"/>
      <c r="Y13" s="66"/>
      <c r="Z13" s="66"/>
      <c r="AA13" s="67"/>
    </row>
    <row r="14" spans="1:27" ht="18" customHeight="1">
      <c r="A14" s="12">
        <v>3</v>
      </c>
      <c r="B14" s="68" t="s">
        <v>23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>
        <v>18071</v>
      </c>
      <c r="N14" s="69"/>
      <c r="O14" s="69"/>
      <c r="P14" s="69"/>
      <c r="Q14" s="70"/>
      <c r="R14" s="69">
        <v>0</v>
      </c>
      <c r="S14" s="69"/>
      <c r="T14" s="69"/>
      <c r="U14" s="69"/>
      <c r="V14" s="69"/>
      <c r="W14" s="69">
        <v>28409</v>
      </c>
      <c r="X14" s="69"/>
      <c r="Y14" s="69"/>
      <c r="Z14" s="69"/>
      <c r="AA14" s="70"/>
    </row>
    <row r="15" spans="1:27" ht="18" customHeight="1" thickBot="1">
      <c r="A15" s="12">
        <v>4</v>
      </c>
      <c r="B15" s="68" t="s">
        <v>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9">
        <v>0</v>
      </c>
      <c r="N15" s="69"/>
      <c r="O15" s="69"/>
      <c r="P15" s="69"/>
      <c r="Q15" s="70"/>
      <c r="R15" s="69">
        <v>0</v>
      </c>
      <c r="S15" s="69"/>
      <c r="T15" s="69"/>
      <c r="U15" s="69"/>
      <c r="V15" s="69"/>
      <c r="W15" s="69">
        <v>0</v>
      </c>
      <c r="X15" s="69"/>
      <c r="Y15" s="69"/>
      <c r="Z15" s="69"/>
      <c r="AA15" s="70"/>
    </row>
    <row r="16" spans="1:27" ht="18" customHeight="1" thickBot="1">
      <c r="A16" s="10">
        <v>5</v>
      </c>
      <c r="B16" s="71" t="s">
        <v>42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63">
        <f>M17+M18+M19+M20</f>
        <v>23307</v>
      </c>
      <c r="N16" s="63"/>
      <c r="O16" s="63"/>
      <c r="P16" s="63"/>
      <c r="Q16" s="63"/>
      <c r="R16" s="63">
        <f>R17+R18+R19+R20</f>
        <v>0</v>
      </c>
      <c r="S16" s="63"/>
      <c r="T16" s="63"/>
      <c r="U16" s="63"/>
      <c r="V16" s="63"/>
      <c r="W16" s="63">
        <f>W17+W18+W19+W20</f>
        <v>29944</v>
      </c>
      <c r="X16" s="63"/>
      <c r="Y16" s="63"/>
      <c r="Z16" s="63"/>
      <c r="AA16" s="64"/>
    </row>
    <row r="17" spans="1:27" ht="18" customHeight="1">
      <c r="A17" s="11">
        <v>6</v>
      </c>
      <c r="B17" s="65" t="s">
        <v>27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6">
        <v>0</v>
      </c>
      <c r="N17" s="66"/>
      <c r="O17" s="66"/>
      <c r="P17" s="66"/>
      <c r="Q17" s="67"/>
      <c r="R17" s="66">
        <v>0</v>
      </c>
      <c r="S17" s="66"/>
      <c r="T17" s="66"/>
      <c r="U17" s="66"/>
      <c r="V17" s="66"/>
      <c r="W17" s="66">
        <v>0</v>
      </c>
      <c r="X17" s="66"/>
      <c r="Y17" s="66"/>
      <c r="Z17" s="66"/>
      <c r="AA17" s="67"/>
    </row>
    <row r="18" spans="1:27" ht="18" customHeight="1">
      <c r="A18" s="12">
        <v>7</v>
      </c>
      <c r="B18" s="68" t="s">
        <v>28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9">
        <v>200</v>
      </c>
      <c r="N18" s="69"/>
      <c r="O18" s="69"/>
      <c r="P18" s="69"/>
      <c r="Q18" s="70"/>
      <c r="R18" s="69">
        <v>0</v>
      </c>
      <c r="S18" s="69"/>
      <c r="T18" s="69"/>
      <c r="U18" s="69"/>
      <c r="V18" s="69"/>
      <c r="W18" s="69">
        <v>720</v>
      </c>
      <c r="X18" s="69"/>
      <c r="Y18" s="69"/>
      <c r="Z18" s="69"/>
      <c r="AA18" s="70"/>
    </row>
    <row r="19" spans="1:27" ht="18" customHeight="1">
      <c r="A19" s="12">
        <v>8</v>
      </c>
      <c r="B19" s="73" t="s">
        <v>25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69">
        <v>0</v>
      </c>
      <c r="N19" s="69"/>
      <c r="O19" s="69"/>
      <c r="P19" s="69"/>
      <c r="Q19" s="70"/>
      <c r="R19" s="69">
        <v>0</v>
      </c>
      <c r="S19" s="69"/>
      <c r="T19" s="69"/>
      <c r="U19" s="69"/>
      <c r="V19" s="69"/>
      <c r="W19" s="69">
        <v>0</v>
      </c>
      <c r="X19" s="69"/>
      <c r="Y19" s="69"/>
      <c r="Z19" s="69"/>
      <c r="AA19" s="70"/>
    </row>
    <row r="20" spans="1:27" ht="18" customHeight="1" thickBot="1">
      <c r="A20" s="13">
        <v>9</v>
      </c>
      <c r="B20" s="76" t="s">
        <v>26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7">
        <v>23107</v>
      </c>
      <c r="N20" s="77"/>
      <c r="O20" s="77"/>
      <c r="P20" s="77"/>
      <c r="Q20" s="78"/>
      <c r="R20" s="77">
        <v>0</v>
      </c>
      <c r="S20" s="77"/>
      <c r="T20" s="77"/>
      <c r="U20" s="77"/>
      <c r="V20" s="77"/>
      <c r="W20" s="77">
        <v>29224</v>
      </c>
      <c r="X20" s="77"/>
      <c r="Y20" s="77"/>
      <c r="Z20" s="77"/>
      <c r="AA20" s="78"/>
    </row>
    <row r="21" spans="1:27" ht="18" customHeight="1" thickBot="1">
      <c r="A21" s="14">
        <v>10</v>
      </c>
      <c r="B21" s="71" t="s">
        <v>43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63">
        <f>M12+M16</f>
        <v>41378</v>
      </c>
      <c r="N21" s="63"/>
      <c r="O21" s="63"/>
      <c r="P21" s="63"/>
      <c r="Q21" s="63"/>
      <c r="R21" s="63">
        <f>R12+R16</f>
        <v>0</v>
      </c>
      <c r="S21" s="63"/>
      <c r="T21" s="63"/>
      <c r="U21" s="63"/>
      <c r="V21" s="63"/>
      <c r="W21" s="63">
        <f>W12+W16</f>
        <v>58353</v>
      </c>
      <c r="X21" s="63"/>
      <c r="Y21" s="63"/>
      <c r="Z21" s="63"/>
      <c r="AA21" s="64"/>
    </row>
    <row r="22" spans="1:27" ht="18" customHeight="1" thickBot="1">
      <c r="A22" s="10">
        <v>11</v>
      </c>
      <c r="B22" s="61" t="s">
        <v>44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>
        <f>SUM(M23:Q27)</f>
        <v>18093</v>
      </c>
      <c r="N22" s="63"/>
      <c r="O22" s="63"/>
      <c r="P22" s="63"/>
      <c r="Q22" s="63"/>
      <c r="R22" s="63">
        <f>SUM(R23:V27)</f>
        <v>0</v>
      </c>
      <c r="S22" s="63"/>
      <c r="T22" s="63"/>
      <c r="U22" s="63"/>
      <c r="V22" s="63"/>
      <c r="W22" s="63">
        <f>SUM(W23:AA27)</f>
        <v>32283</v>
      </c>
      <c r="X22" s="63"/>
      <c r="Y22" s="63"/>
      <c r="Z22" s="63"/>
      <c r="AA22" s="64"/>
    </row>
    <row r="23" spans="1:27" ht="18" customHeight="1">
      <c r="A23" s="11">
        <v>12</v>
      </c>
      <c r="B23" s="65" t="s">
        <v>45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79">
        <v>0</v>
      </c>
      <c r="N23" s="80"/>
      <c r="O23" s="80"/>
      <c r="P23" s="80"/>
      <c r="Q23" s="81"/>
      <c r="R23" s="66">
        <v>0</v>
      </c>
      <c r="S23" s="66"/>
      <c r="T23" s="66"/>
      <c r="U23" s="66"/>
      <c r="V23" s="66"/>
      <c r="W23" s="66">
        <v>0</v>
      </c>
      <c r="X23" s="66"/>
      <c r="Y23" s="66"/>
      <c r="Z23" s="66"/>
      <c r="AA23" s="67"/>
    </row>
    <row r="24" spans="1:27" ht="18" customHeight="1">
      <c r="A24" s="11">
        <v>13</v>
      </c>
      <c r="B24" s="82" t="s">
        <v>46</v>
      </c>
      <c r="C24" s="83"/>
      <c r="D24" s="83"/>
      <c r="E24" s="83"/>
      <c r="F24" s="83"/>
      <c r="G24" s="83"/>
      <c r="H24" s="83"/>
      <c r="I24" s="83"/>
      <c r="J24" s="83"/>
      <c r="K24" s="83"/>
      <c r="L24" s="84"/>
      <c r="M24" s="85">
        <v>18093</v>
      </c>
      <c r="N24" s="86"/>
      <c r="O24" s="86"/>
      <c r="P24" s="86"/>
      <c r="Q24" s="87"/>
      <c r="R24" s="69">
        <v>0</v>
      </c>
      <c r="S24" s="69"/>
      <c r="T24" s="69"/>
      <c r="U24" s="69"/>
      <c r="V24" s="69"/>
      <c r="W24" s="69">
        <v>32283</v>
      </c>
      <c r="X24" s="69"/>
      <c r="Y24" s="69"/>
      <c r="Z24" s="69"/>
      <c r="AA24" s="70"/>
    </row>
    <row r="25" spans="1:27" s="1" customFormat="1" ht="18" customHeight="1">
      <c r="A25" s="12">
        <v>14</v>
      </c>
      <c r="B25" s="88" t="s">
        <v>47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5">
        <v>0</v>
      </c>
      <c r="N25" s="86"/>
      <c r="O25" s="86"/>
      <c r="P25" s="86"/>
      <c r="Q25" s="87"/>
      <c r="R25" s="69">
        <v>0</v>
      </c>
      <c r="S25" s="69"/>
      <c r="T25" s="69"/>
      <c r="U25" s="69"/>
      <c r="V25" s="69"/>
      <c r="W25" s="69">
        <v>0</v>
      </c>
      <c r="X25" s="69"/>
      <c r="Y25" s="69"/>
      <c r="Z25" s="69"/>
      <c r="AA25" s="70"/>
    </row>
    <row r="26" spans="1:27" s="1" customFormat="1" ht="18" customHeight="1">
      <c r="A26" s="12">
        <f>A25+1</f>
        <v>15</v>
      </c>
      <c r="B26" s="89" t="s">
        <v>48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5">
        <v>0</v>
      </c>
      <c r="N26" s="86"/>
      <c r="O26" s="86"/>
      <c r="P26" s="86"/>
      <c r="Q26" s="87"/>
      <c r="R26" s="69">
        <v>0</v>
      </c>
      <c r="S26" s="69"/>
      <c r="T26" s="69"/>
      <c r="U26" s="69"/>
      <c r="V26" s="69"/>
      <c r="W26" s="69">
        <v>0</v>
      </c>
      <c r="X26" s="69"/>
      <c r="Y26" s="69"/>
      <c r="Z26" s="69"/>
      <c r="AA26" s="70"/>
    </row>
    <row r="27" spans="1:27" s="1" customFormat="1" ht="18" customHeight="1" thickBot="1">
      <c r="A27" s="13">
        <f>A26+1</f>
        <v>16</v>
      </c>
      <c r="B27" s="89" t="s">
        <v>49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5">
        <v>0</v>
      </c>
      <c r="N27" s="86"/>
      <c r="O27" s="86"/>
      <c r="P27" s="86"/>
      <c r="Q27" s="87"/>
      <c r="R27" s="77">
        <v>0</v>
      </c>
      <c r="S27" s="77"/>
      <c r="T27" s="77"/>
      <c r="U27" s="77"/>
      <c r="V27" s="77"/>
      <c r="W27" s="77">
        <v>0</v>
      </c>
      <c r="X27" s="77"/>
      <c r="Y27" s="77"/>
      <c r="Z27" s="77"/>
      <c r="AA27" s="78"/>
    </row>
    <row r="28" spans="1:27" ht="18" customHeight="1" thickBot="1">
      <c r="A28" s="10">
        <v>17</v>
      </c>
      <c r="B28" s="61" t="s">
        <v>50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90">
        <v>0</v>
      </c>
      <c r="N28" s="91"/>
      <c r="O28" s="91"/>
      <c r="P28" s="91"/>
      <c r="Q28" s="92"/>
      <c r="R28" s="63">
        <v>0</v>
      </c>
      <c r="S28" s="63"/>
      <c r="T28" s="63"/>
      <c r="U28" s="63"/>
      <c r="V28" s="63"/>
      <c r="W28" s="63">
        <v>0</v>
      </c>
      <c r="X28" s="63"/>
      <c r="Y28" s="63"/>
      <c r="Z28" s="63"/>
      <c r="AA28" s="64"/>
    </row>
    <row r="29" spans="1:27" ht="18" customHeight="1" thickBot="1">
      <c r="A29" s="17">
        <f>A28+1</f>
        <v>18</v>
      </c>
      <c r="B29" s="93" t="s">
        <v>31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0">
        <v>0</v>
      </c>
      <c r="N29" s="91"/>
      <c r="O29" s="91"/>
      <c r="P29" s="91"/>
      <c r="Q29" s="92"/>
      <c r="R29" s="95">
        <v>0</v>
      </c>
      <c r="S29" s="95"/>
      <c r="T29" s="95"/>
      <c r="U29" s="95"/>
      <c r="V29" s="95"/>
      <c r="W29" s="95">
        <v>0</v>
      </c>
      <c r="X29" s="95"/>
      <c r="Y29" s="95"/>
      <c r="Z29" s="95"/>
      <c r="AA29" s="96"/>
    </row>
    <row r="30" spans="1:27" ht="18" customHeight="1" thickBot="1">
      <c r="A30" s="14">
        <v>19</v>
      </c>
      <c r="B30" s="101" t="s">
        <v>51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90">
        <f>SUM(M31:Q32)</f>
        <v>9095</v>
      </c>
      <c r="N30" s="91"/>
      <c r="O30" s="91"/>
      <c r="P30" s="91"/>
      <c r="Q30" s="92"/>
      <c r="R30" s="63">
        <v>0</v>
      </c>
      <c r="S30" s="63"/>
      <c r="T30" s="63"/>
      <c r="U30" s="63"/>
      <c r="V30" s="63"/>
      <c r="W30" s="63">
        <f>SUM(W31:AA32)</f>
        <v>23106</v>
      </c>
      <c r="X30" s="63"/>
      <c r="Y30" s="63"/>
      <c r="Z30" s="63"/>
      <c r="AA30" s="64"/>
    </row>
    <row r="31" spans="1:27" ht="18" customHeight="1">
      <c r="A31" s="18">
        <v>20</v>
      </c>
      <c r="B31" s="97" t="s">
        <v>32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8">
        <v>0</v>
      </c>
      <c r="N31" s="99"/>
      <c r="O31" s="99"/>
      <c r="P31" s="99"/>
      <c r="Q31" s="100"/>
      <c r="R31" s="66">
        <v>0</v>
      </c>
      <c r="S31" s="66"/>
      <c r="T31" s="66"/>
      <c r="U31" s="66"/>
      <c r="V31" s="66"/>
      <c r="W31" s="66">
        <v>0</v>
      </c>
      <c r="X31" s="66"/>
      <c r="Y31" s="66"/>
      <c r="Z31" s="66"/>
      <c r="AA31" s="67"/>
    </row>
    <row r="32" spans="1:27" ht="18" customHeight="1" thickBot="1">
      <c r="A32" s="13">
        <v>21</v>
      </c>
      <c r="B32" s="76" t="s">
        <v>34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104">
        <v>9095</v>
      </c>
      <c r="N32" s="105"/>
      <c r="O32" s="105"/>
      <c r="P32" s="105"/>
      <c r="Q32" s="106"/>
      <c r="R32" s="77">
        <v>0</v>
      </c>
      <c r="S32" s="77"/>
      <c r="T32" s="77"/>
      <c r="U32" s="77"/>
      <c r="V32" s="77"/>
      <c r="W32" s="77">
        <v>23106</v>
      </c>
      <c r="X32" s="77"/>
      <c r="Y32" s="77"/>
      <c r="Z32" s="77"/>
      <c r="AA32" s="78"/>
    </row>
    <row r="33" spans="1:27" ht="18" customHeight="1" thickBot="1">
      <c r="A33" s="14">
        <v>22</v>
      </c>
      <c r="B33" s="71" t="s">
        <v>33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63">
        <f>SUM(M22,M28,M29,M30)</f>
        <v>27188</v>
      </c>
      <c r="N33" s="63"/>
      <c r="O33" s="63"/>
      <c r="P33" s="63"/>
      <c r="Q33" s="63"/>
      <c r="R33" s="63">
        <f>SUM(R22,R28,R29,R30)</f>
        <v>0</v>
      </c>
      <c r="S33" s="63"/>
      <c r="T33" s="63"/>
      <c r="U33" s="63"/>
      <c r="V33" s="63"/>
      <c r="W33" s="63">
        <f>SUM(W22,W28,W29,W30)</f>
        <v>55389</v>
      </c>
      <c r="X33" s="63"/>
      <c r="Y33" s="63"/>
      <c r="Z33" s="63"/>
      <c r="AA33" s="63"/>
    </row>
    <row r="34" spans="2:27" ht="12.75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102"/>
      <c r="X34" s="50"/>
      <c r="Y34" s="50"/>
      <c r="Z34" s="50"/>
      <c r="AA34" s="50"/>
    </row>
    <row r="35" spans="2:27" ht="12.75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102"/>
      <c r="X35" s="50"/>
      <c r="Y35" s="50"/>
      <c r="Z35" s="50"/>
      <c r="AA35" s="50"/>
    </row>
    <row r="36" spans="1:27" ht="15">
      <c r="A36" s="1" t="str">
        <f>Előlap!A39</f>
        <v>Budapest, 2017 február 21.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44" t="s">
        <v>54</v>
      </c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</row>
    <row r="38" spans="1:27" ht="15">
      <c r="A38" s="1"/>
      <c r="B38" s="1"/>
      <c r="C38" s="1"/>
      <c r="D38" s="1"/>
      <c r="E38" s="1"/>
      <c r="F38" s="1"/>
      <c r="G38" s="1" t="s">
        <v>53</v>
      </c>
      <c r="H38" s="1"/>
      <c r="I38" s="1"/>
      <c r="J38" s="1"/>
      <c r="K38" s="1"/>
      <c r="L38" s="1"/>
      <c r="M38" s="44" t="s">
        <v>52</v>
      </c>
      <c r="N38" s="44"/>
      <c r="O38" s="44"/>
      <c r="P38" s="44"/>
      <c r="Q38" s="44"/>
      <c r="R38" s="44"/>
      <c r="S38" s="44"/>
      <c r="T38" s="47"/>
      <c r="U38" s="44"/>
      <c r="V38" s="44"/>
      <c r="W38" s="44"/>
      <c r="X38" s="44"/>
      <c r="Y38" s="44"/>
      <c r="Z38" s="44"/>
      <c r="AA38" s="44"/>
    </row>
  </sheetData>
  <sheetProtection/>
  <mergeCells count="111">
    <mergeCell ref="B35:L35"/>
    <mergeCell ref="M35:Q35"/>
    <mergeCell ref="R35:V35"/>
    <mergeCell ref="W35:AA35"/>
    <mergeCell ref="B33:L33"/>
    <mergeCell ref="M33:Q33"/>
    <mergeCell ref="R33:V33"/>
    <mergeCell ref="W33:AA33"/>
    <mergeCell ref="B34:L34"/>
    <mergeCell ref="M34:Q34"/>
    <mergeCell ref="R34:V34"/>
    <mergeCell ref="W34:AA34"/>
    <mergeCell ref="M38:AA38"/>
    <mergeCell ref="M37:AA37"/>
    <mergeCell ref="A6:B6"/>
    <mergeCell ref="X6:AA6"/>
    <mergeCell ref="B32:L32"/>
    <mergeCell ref="M32:Q32"/>
    <mergeCell ref="R32:V32"/>
    <mergeCell ref="W32:AA32"/>
    <mergeCell ref="B31:L31"/>
    <mergeCell ref="M31:Q31"/>
    <mergeCell ref="R31:V31"/>
    <mergeCell ref="W31:AA31"/>
    <mergeCell ref="B30:L30"/>
    <mergeCell ref="M30:Q30"/>
    <mergeCell ref="R30:V30"/>
    <mergeCell ref="W30:AA30"/>
    <mergeCell ref="B28:L28"/>
    <mergeCell ref="M28:Q28"/>
    <mergeCell ref="R28:V28"/>
    <mergeCell ref="W28:AA28"/>
    <mergeCell ref="B29:L29"/>
    <mergeCell ref="M29:Q29"/>
    <mergeCell ref="R29:V29"/>
    <mergeCell ref="W29:AA29"/>
    <mergeCell ref="B26:L26"/>
    <mergeCell ref="M26:Q26"/>
    <mergeCell ref="R26:V26"/>
    <mergeCell ref="W26:AA26"/>
    <mergeCell ref="B27:L27"/>
    <mergeCell ref="M27:Q27"/>
    <mergeCell ref="R27:V27"/>
    <mergeCell ref="W27:AA27"/>
    <mergeCell ref="B24:L24"/>
    <mergeCell ref="M24:Q24"/>
    <mergeCell ref="R24:V24"/>
    <mergeCell ref="W24:AA24"/>
    <mergeCell ref="B25:L25"/>
    <mergeCell ref="M25:Q25"/>
    <mergeCell ref="R25:V25"/>
    <mergeCell ref="W25:AA25"/>
    <mergeCell ref="B22:L22"/>
    <mergeCell ref="M22:Q22"/>
    <mergeCell ref="R22:V22"/>
    <mergeCell ref="W22:AA22"/>
    <mergeCell ref="B23:L23"/>
    <mergeCell ref="M23:Q23"/>
    <mergeCell ref="R23:V23"/>
    <mergeCell ref="W23:AA23"/>
    <mergeCell ref="A5:AA5"/>
    <mergeCell ref="W9:AA9"/>
    <mergeCell ref="B21:L21"/>
    <mergeCell ref="M21:Q21"/>
    <mergeCell ref="R21:V21"/>
    <mergeCell ref="W21:AA21"/>
    <mergeCell ref="B20:L20"/>
    <mergeCell ref="M20:Q20"/>
    <mergeCell ref="R20:V20"/>
    <mergeCell ref="W20:AA20"/>
    <mergeCell ref="B18:L18"/>
    <mergeCell ref="M18:Q18"/>
    <mergeCell ref="R18:V18"/>
    <mergeCell ref="W18:AA18"/>
    <mergeCell ref="B19:L19"/>
    <mergeCell ref="M19:Q19"/>
    <mergeCell ref="R19:V19"/>
    <mergeCell ref="W19:AA19"/>
    <mergeCell ref="B16:L16"/>
    <mergeCell ref="M16:Q16"/>
    <mergeCell ref="R16:V16"/>
    <mergeCell ref="W16:AA16"/>
    <mergeCell ref="B17:L17"/>
    <mergeCell ref="M17:Q17"/>
    <mergeCell ref="R17:V17"/>
    <mergeCell ref="W17:AA17"/>
    <mergeCell ref="B14:L14"/>
    <mergeCell ref="M14:Q14"/>
    <mergeCell ref="R14:V14"/>
    <mergeCell ref="W14:AA14"/>
    <mergeCell ref="B15:L15"/>
    <mergeCell ref="M15:Q15"/>
    <mergeCell ref="R15:V15"/>
    <mergeCell ref="W15:AA15"/>
    <mergeCell ref="B12:L12"/>
    <mergeCell ref="M12:Q12"/>
    <mergeCell ref="R12:V12"/>
    <mergeCell ref="W12:AA12"/>
    <mergeCell ref="B13:L13"/>
    <mergeCell ref="M13:Q13"/>
    <mergeCell ref="R13:V13"/>
    <mergeCell ref="W13:AA13"/>
    <mergeCell ref="A8:AA8"/>
    <mergeCell ref="B10:L10"/>
    <mergeCell ref="M10:Q10"/>
    <mergeCell ref="R10:V10"/>
    <mergeCell ref="W10:AA10"/>
    <mergeCell ref="W11:AA11"/>
    <mergeCell ref="R11:V11"/>
    <mergeCell ref="M11:Q11"/>
    <mergeCell ref="B11:L11"/>
  </mergeCells>
  <printOptions/>
  <pageMargins left="0.7874015748031497" right="0.55" top="0.9055118110236221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9"/>
  <sheetViews>
    <sheetView zoomScalePageLayoutView="0" workbookViewId="0" topLeftCell="A49">
      <selection activeCell="AC18" sqref="AC18"/>
    </sheetView>
  </sheetViews>
  <sheetFormatPr defaultColWidth="9.00390625" defaultRowHeight="12.75"/>
  <cols>
    <col min="1" max="1" width="4.75390625" style="0" customWidth="1"/>
    <col min="2" max="2" width="18.125" style="0" bestFit="1" customWidth="1"/>
    <col min="3" max="27" width="2.625" style="0" customWidth="1"/>
  </cols>
  <sheetData>
    <row r="1" spans="2:22" ht="15" customHeight="1">
      <c r="B1" t="s">
        <v>55</v>
      </c>
      <c r="C1" s="23">
        <f>Előlap!B1</f>
        <v>1</v>
      </c>
      <c r="D1" s="23">
        <f>Előlap!C1</f>
        <v>8</v>
      </c>
      <c r="E1" s="23">
        <f>Előlap!D1</f>
        <v>1</v>
      </c>
      <c r="F1" s="23">
        <f>Előlap!E1</f>
        <v>2</v>
      </c>
      <c r="G1" s="23">
        <f>Előlap!F1</f>
        <v>1</v>
      </c>
      <c r="H1" s="23">
        <f>Előlap!G1</f>
        <v>0</v>
      </c>
      <c r="I1" s="23">
        <f>Előlap!H1</f>
        <v>6</v>
      </c>
      <c r="J1" s="23">
        <f>Előlap!I1</f>
        <v>3</v>
      </c>
      <c r="K1" s="23" t="str">
        <f>Előlap!J1</f>
        <v>-</v>
      </c>
      <c r="L1" s="23">
        <f>Előlap!K1</f>
        <v>1</v>
      </c>
      <c r="M1" s="23" t="str">
        <f>Előlap!L1</f>
        <v>-</v>
      </c>
      <c r="N1" s="23">
        <f>Előlap!M1</f>
        <v>4</v>
      </c>
      <c r="O1" s="23">
        <f>Előlap!N1</f>
        <v>1</v>
      </c>
      <c r="P1" s="24"/>
      <c r="Q1" s="24"/>
      <c r="R1" s="24"/>
      <c r="S1" s="24"/>
      <c r="V1" t="s">
        <v>56</v>
      </c>
    </row>
    <row r="2" spans="3:19" ht="6.75" customHeight="1">
      <c r="C2" s="24"/>
      <c r="D2" s="24"/>
      <c r="E2" s="24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20" ht="15" customHeight="1">
      <c r="B3" s="38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6"/>
      <c r="P3" s="6"/>
      <c r="Q3" s="6"/>
      <c r="R3" s="6"/>
      <c r="S3" s="6"/>
      <c r="T3" s="38"/>
    </row>
    <row r="5" spans="1:27" ht="12.7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</row>
    <row r="6" spans="1:27" ht="12.75">
      <c r="A6" s="103" t="s">
        <v>57</v>
      </c>
      <c r="B6" s="10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103" t="s">
        <v>108</v>
      </c>
      <c r="Y6" s="103"/>
      <c r="Z6" s="103"/>
      <c r="AA6" s="103"/>
    </row>
    <row r="7" ht="6.75" customHeight="1"/>
    <row r="8" spans="1:21" ht="12.7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9" spans="21:27" ht="13.5" thickBot="1">
      <c r="U9" s="5"/>
      <c r="W9" s="75" t="s">
        <v>5</v>
      </c>
      <c r="X9" s="50"/>
      <c r="Y9" s="50"/>
      <c r="Z9" s="50"/>
      <c r="AA9" s="50"/>
    </row>
    <row r="10" spans="1:27" ht="25.5" customHeight="1">
      <c r="A10" s="15" t="s">
        <v>3</v>
      </c>
      <c r="B10" s="51" t="s">
        <v>0</v>
      </c>
      <c r="C10" s="52"/>
      <c r="D10" s="52"/>
      <c r="E10" s="52"/>
      <c r="F10" s="52"/>
      <c r="G10" s="52"/>
      <c r="H10" s="52"/>
      <c r="I10" s="52"/>
      <c r="J10" s="52"/>
      <c r="K10" s="52"/>
      <c r="L10" s="53"/>
      <c r="M10" s="54" t="s">
        <v>20</v>
      </c>
      <c r="N10" s="54"/>
      <c r="O10" s="54"/>
      <c r="P10" s="54"/>
      <c r="Q10" s="54"/>
      <c r="R10" s="55" t="s">
        <v>21</v>
      </c>
      <c r="S10" s="55"/>
      <c r="T10" s="55"/>
      <c r="U10" s="55"/>
      <c r="V10" s="55"/>
      <c r="W10" s="56" t="s">
        <v>22</v>
      </c>
      <c r="X10" s="54"/>
      <c r="Y10" s="54"/>
      <c r="Z10" s="54"/>
      <c r="AA10" s="57"/>
    </row>
    <row r="11" spans="1:27" ht="15.75" customHeight="1" thickBot="1">
      <c r="A11" s="9" t="s">
        <v>6</v>
      </c>
      <c r="B11" s="59" t="s">
        <v>7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 t="s">
        <v>8</v>
      </c>
      <c r="N11" s="59"/>
      <c r="O11" s="59"/>
      <c r="P11" s="59"/>
      <c r="Q11" s="59"/>
      <c r="R11" s="59" t="s">
        <v>9</v>
      </c>
      <c r="S11" s="59"/>
      <c r="T11" s="59"/>
      <c r="U11" s="59"/>
      <c r="V11" s="59"/>
      <c r="W11" s="58" t="s">
        <v>10</v>
      </c>
      <c r="X11" s="59"/>
      <c r="Y11" s="59"/>
      <c r="Z11" s="59"/>
      <c r="AA11" s="60"/>
    </row>
    <row r="12" spans="1:27" ht="15.75" customHeight="1" thickBot="1">
      <c r="A12" s="10">
        <v>1</v>
      </c>
      <c r="B12" s="111" t="s">
        <v>72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63">
        <f>SUM(M13,M25)</f>
        <v>31852</v>
      </c>
      <c r="N12" s="63"/>
      <c r="O12" s="63"/>
      <c r="P12" s="63"/>
      <c r="Q12" s="63"/>
      <c r="R12" s="63">
        <f>SUM(R13,R25)</f>
        <v>0</v>
      </c>
      <c r="S12" s="63"/>
      <c r="T12" s="63"/>
      <c r="U12" s="63"/>
      <c r="V12" s="63"/>
      <c r="W12" s="63">
        <f>SUM(W13,W25)</f>
        <v>34014</v>
      </c>
      <c r="X12" s="63"/>
      <c r="Y12" s="63"/>
      <c r="Z12" s="63"/>
      <c r="AA12" s="64"/>
    </row>
    <row r="13" spans="1:27" ht="15.75" customHeight="1" thickBot="1">
      <c r="A13" s="10">
        <v>2</v>
      </c>
      <c r="B13" s="127" t="s">
        <v>58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63">
        <f>SUM(M14,M21:Q24)</f>
        <v>31852</v>
      </c>
      <c r="N13" s="63"/>
      <c r="O13" s="63"/>
      <c r="P13" s="63"/>
      <c r="Q13" s="63"/>
      <c r="R13" s="63">
        <f>SUM(R14,R21:V24)</f>
        <v>0</v>
      </c>
      <c r="S13" s="63"/>
      <c r="T13" s="63"/>
      <c r="U13" s="63"/>
      <c r="V13" s="63"/>
      <c r="W13" s="63">
        <f>SUM(W14,W21:AA24)</f>
        <v>34014</v>
      </c>
      <c r="X13" s="63"/>
      <c r="Y13" s="63"/>
      <c r="Z13" s="63"/>
      <c r="AA13" s="64"/>
    </row>
    <row r="14" spans="1:27" ht="15.75" customHeight="1">
      <c r="A14" s="11">
        <v>3</v>
      </c>
      <c r="B14" s="126" t="s">
        <v>59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66">
        <v>16</v>
      </c>
      <c r="N14" s="66"/>
      <c r="O14" s="66"/>
      <c r="P14" s="66"/>
      <c r="Q14" s="66"/>
      <c r="R14" s="66">
        <f>SUM(R15:V20)</f>
        <v>0</v>
      </c>
      <c r="S14" s="66"/>
      <c r="T14" s="66"/>
      <c r="U14" s="66"/>
      <c r="V14" s="66"/>
      <c r="W14" s="66">
        <f>SUM(W15:AA20)</f>
        <v>121</v>
      </c>
      <c r="X14" s="66"/>
      <c r="Y14" s="66"/>
      <c r="Z14" s="66"/>
      <c r="AA14" s="67"/>
    </row>
    <row r="15" spans="1:27" ht="15.75" customHeight="1">
      <c r="A15" s="12">
        <v>4</v>
      </c>
      <c r="B15" s="129" t="s">
        <v>60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69">
        <v>0</v>
      </c>
      <c r="N15" s="69"/>
      <c r="O15" s="69"/>
      <c r="P15" s="69"/>
      <c r="Q15" s="69"/>
      <c r="R15" s="69">
        <v>0</v>
      </c>
      <c r="S15" s="69"/>
      <c r="T15" s="69"/>
      <c r="U15" s="69"/>
      <c r="V15" s="69"/>
      <c r="W15" s="69">
        <v>0</v>
      </c>
      <c r="X15" s="69"/>
      <c r="Y15" s="69"/>
      <c r="Z15" s="69"/>
      <c r="AA15" s="70"/>
    </row>
    <row r="16" spans="1:27" ht="15.75" customHeight="1">
      <c r="A16" s="12">
        <v>5</v>
      </c>
      <c r="B16" s="129" t="s">
        <v>61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69">
        <v>0</v>
      </c>
      <c r="N16" s="69"/>
      <c r="O16" s="69"/>
      <c r="P16" s="69"/>
      <c r="Q16" s="69"/>
      <c r="R16" s="69">
        <v>0</v>
      </c>
      <c r="S16" s="69"/>
      <c r="T16" s="69"/>
      <c r="U16" s="69"/>
      <c r="V16" s="69"/>
      <c r="W16" s="69">
        <v>0</v>
      </c>
      <c r="X16" s="69"/>
      <c r="Y16" s="69"/>
      <c r="Z16" s="69"/>
      <c r="AA16" s="70"/>
    </row>
    <row r="17" spans="1:27" ht="15.75" customHeight="1">
      <c r="A17" s="12">
        <v>6</v>
      </c>
      <c r="B17" s="129" t="s">
        <v>62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69">
        <v>0</v>
      </c>
      <c r="N17" s="69"/>
      <c r="O17" s="69"/>
      <c r="P17" s="69"/>
      <c r="Q17" s="69"/>
      <c r="R17" s="69">
        <v>0</v>
      </c>
      <c r="S17" s="69"/>
      <c r="T17" s="69"/>
      <c r="U17" s="69"/>
      <c r="V17" s="69"/>
      <c r="W17" s="69">
        <v>120</v>
      </c>
      <c r="X17" s="69"/>
      <c r="Y17" s="69"/>
      <c r="Z17" s="69"/>
      <c r="AA17" s="70"/>
    </row>
    <row r="18" spans="1:27" ht="15.75" customHeight="1">
      <c r="A18" s="12">
        <v>7</v>
      </c>
      <c r="B18" s="129" t="s">
        <v>63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69">
        <v>0</v>
      </c>
      <c r="N18" s="69"/>
      <c r="O18" s="69"/>
      <c r="P18" s="69"/>
      <c r="Q18" s="69"/>
      <c r="R18" s="69">
        <v>0</v>
      </c>
      <c r="S18" s="69"/>
      <c r="T18" s="69"/>
      <c r="U18" s="69"/>
      <c r="V18" s="69"/>
      <c r="W18" s="69">
        <v>0</v>
      </c>
      <c r="X18" s="69"/>
      <c r="Y18" s="69"/>
      <c r="Z18" s="69"/>
      <c r="AA18" s="70"/>
    </row>
    <row r="19" spans="1:27" ht="15.75" customHeight="1">
      <c r="A19" s="12">
        <v>8</v>
      </c>
      <c r="B19" s="129" t="s">
        <v>64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69">
        <v>0</v>
      </c>
      <c r="N19" s="69"/>
      <c r="O19" s="69"/>
      <c r="P19" s="69"/>
      <c r="Q19" s="69"/>
      <c r="R19" s="69">
        <v>0</v>
      </c>
      <c r="S19" s="69"/>
      <c r="T19" s="69"/>
      <c r="U19" s="69"/>
      <c r="V19" s="69"/>
      <c r="W19" s="69">
        <v>0</v>
      </c>
      <c r="X19" s="69"/>
      <c r="Y19" s="69"/>
      <c r="Z19" s="69"/>
      <c r="AA19" s="70"/>
    </row>
    <row r="20" spans="1:27" ht="15.75" customHeight="1">
      <c r="A20" s="16">
        <v>9</v>
      </c>
      <c r="B20" s="130" t="s">
        <v>65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13">
        <v>16</v>
      </c>
      <c r="N20" s="113"/>
      <c r="O20" s="113"/>
      <c r="P20" s="113"/>
      <c r="Q20" s="113"/>
      <c r="R20" s="113">
        <v>0</v>
      </c>
      <c r="S20" s="113"/>
      <c r="T20" s="113"/>
      <c r="U20" s="113"/>
      <c r="V20" s="113"/>
      <c r="W20" s="113">
        <v>1</v>
      </c>
      <c r="X20" s="113"/>
      <c r="Y20" s="113"/>
      <c r="Z20" s="113"/>
      <c r="AA20" s="114"/>
    </row>
    <row r="21" spans="1:27" ht="15.75" customHeight="1">
      <c r="A21" s="12">
        <v>10</v>
      </c>
      <c r="B21" s="68" t="s">
        <v>66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9">
        <v>26322</v>
      </c>
      <c r="N21" s="69"/>
      <c r="O21" s="69"/>
      <c r="P21" s="69"/>
      <c r="Q21" s="69"/>
      <c r="R21" s="69">
        <v>0</v>
      </c>
      <c r="S21" s="69"/>
      <c r="T21" s="69"/>
      <c r="U21" s="69"/>
      <c r="V21" s="69"/>
      <c r="W21" s="69">
        <v>28877</v>
      </c>
      <c r="X21" s="69"/>
      <c r="Y21" s="69"/>
      <c r="Z21" s="69"/>
      <c r="AA21" s="70"/>
    </row>
    <row r="22" spans="1:27" ht="15.75" customHeight="1">
      <c r="A22" s="11">
        <v>11</v>
      </c>
      <c r="B22" s="68" t="s">
        <v>67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85">
        <v>3700</v>
      </c>
      <c r="N22" s="86"/>
      <c r="O22" s="86"/>
      <c r="P22" s="86"/>
      <c r="Q22" s="87"/>
      <c r="R22" s="69">
        <v>0</v>
      </c>
      <c r="S22" s="69"/>
      <c r="T22" s="69"/>
      <c r="U22" s="69"/>
      <c r="V22" s="69"/>
      <c r="W22" s="69">
        <v>4994</v>
      </c>
      <c r="X22" s="69"/>
      <c r="Y22" s="69"/>
      <c r="Z22" s="69"/>
      <c r="AA22" s="70"/>
    </row>
    <row r="23" spans="1:27" ht="15.75" customHeight="1">
      <c r="A23" s="11">
        <v>12</v>
      </c>
      <c r="B23" s="82" t="s">
        <v>68</v>
      </c>
      <c r="C23" s="83"/>
      <c r="D23" s="83"/>
      <c r="E23" s="83"/>
      <c r="F23" s="83"/>
      <c r="G23" s="83"/>
      <c r="H23" s="83"/>
      <c r="I23" s="83"/>
      <c r="J23" s="83"/>
      <c r="K23" s="83"/>
      <c r="L23" s="84"/>
      <c r="M23" s="85">
        <v>0</v>
      </c>
      <c r="N23" s="86"/>
      <c r="O23" s="86"/>
      <c r="P23" s="86"/>
      <c r="Q23" s="87"/>
      <c r="R23" s="69">
        <v>0</v>
      </c>
      <c r="S23" s="69"/>
      <c r="T23" s="69"/>
      <c r="U23" s="69"/>
      <c r="V23" s="69"/>
      <c r="W23" s="69">
        <v>0</v>
      </c>
      <c r="X23" s="69"/>
      <c r="Y23" s="69"/>
      <c r="Z23" s="69"/>
      <c r="AA23" s="70"/>
    </row>
    <row r="24" spans="1:27" ht="15.75" customHeight="1" thickBot="1">
      <c r="A24" s="13">
        <f aca="true" t="shared" si="0" ref="A24:A30">A23+1</f>
        <v>13</v>
      </c>
      <c r="B24" s="120" t="s">
        <v>69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04">
        <v>1814</v>
      </c>
      <c r="N24" s="105"/>
      <c r="O24" s="105"/>
      <c r="P24" s="105"/>
      <c r="Q24" s="106"/>
      <c r="R24" s="77">
        <v>0</v>
      </c>
      <c r="S24" s="77"/>
      <c r="T24" s="77"/>
      <c r="U24" s="77"/>
      <c r="V24" s="77"/>
      <c r="W24" s="77">
        <v>22</v>
      </c>
      <c r="X24" s="77"/>
      <c r="Y24" s="77"/>
      <c r="Z24" s="77"/>
      <c r="AA24" s="78"/>
    </row>
    <row r="25" spans="1:27" ht="15.75" customHeight="1" thickBot="1">
      <c r="A25" s="10">
        <f t="shared" si="0"/>
        <v>14</v>
      </c>
      <c r="B25" s="119" t="s">
        <v>70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90">
        <v>0</v>
      </c>
      <c r="N25" s="91"/>
      <c r="O25" s="91"/>
      <c r="P25" s="91"/>
      <c r="Q25" s="92"/>
      <c r="R25" s="63">
        <v>0</v>
      </c>
      <c r="S25" s="63"/>
      <c r="T25" s="63"/>
      <c r="U25" s="63"/>
      <c r="V25" s="63"/>
      <c r="W25" s="63">
        <v>0</v>
      </c>
      <c r="X25" s="63"/>
      <c r="Y25" s="63"/>
      <c r="Z25" s="63"/>
      <c r="AA25" s="64"/>
    </row>
    <row r="26" spans="1:27" ht="15.75" customHeight="1" thickBot="1">
      <c r="A26" s="10">
        <f t="shared" si="0"/>
        <v>15</v>
      </c>
      <c r="B26" s="111" t="s">
        <v>71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90">
        <f>SUM(M27:Q28)</f>
        <v>0</v>
      </c>
      <c r="N26" s="91"/>
      <c r="O26" s="91"/>
      <c r="P26" s="91"/>
      <c r="Q26" s="92"/>
      <c r="R26" s="90">
        <f>SUM(R27:V28)</f>
        <v>0</v>
      </c>
      <c r="S26" s="91"/>
      <c r="T26" s="91"/>
      <c r="U26" s="91"/>
      <c r="V26" s="92"/>
      <c r="W26" s="90">
        <f>SUM(W27:AA28)</f>
        <v>0</v>
      </c>
      <c r="X26" s="91"/>
      <c r="Y26" s="91"/>
      <c r="Z26" s="91"/>
      <c r="AA26" s="112"/>
    </row>
    <row r="27" spans="1:27" ht="15.75" customHeight="1" thickBot="1">
      <c r="A27" s="10">
        <f t="shared" si="0"/>
        <v>16</v>
      </c>
      <c r="B27" s="118" t="s">
        <v>73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90">
        <v>0</v>
      </c>
      <c r="N27" s="91"/>
      <c r="O27" s="91"/>
      <c r="P27" s="91"/>
      <c r="Q27" s="92"/>
      <c r="R27" s="63">
        <v>0</v>
      </c>
      <c r="S27" s="63"/>
      <c r="T27" s="63"/>
      <c r="U27" s="63"/>
      <c r="V27" s="63"/>
      <c r="W27" s="63">
        <v>0</v>
      </c>
      <c r="X27" s="63"/>
      <c r="Y27" s="63"/>
      <c r="Z27" s="63"/>
      <c r="AA27" s="64"/>
    </row>
    <row r="28" spans="1:27" ht="15.75" customHeight="1" thickBot="1">
      <c r="A28" s="10">
        <f t="shared" si="0"/>
        <v>17</v>
      </c>
      <c r="B28" s="62" t="s">
        <v>74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90">
        <v>0</v>
      </c>
      <c r="N28" s="91"/>
      <c r="O28" s="91"/>
      <c r="P28" s="91"/>
      <c r="Q28" s="92"/>
      <c r="R28" s="63">
        <v>0</v>
      </c>
      <c r="S28" s="63"/>
      <c r="T28" s="63"/>
      <c r="U28" s="63"/>
      <c r="V28" s="63"/>
      <c r="W28" s="63">
        <v>0</v>
      </c>
      <c r="X28" s="63"/>
      <c r="Y28" s="63"/>
      <c r="Z28" s="63"/>
      <c r="AA28" s="64"/>
    </row>
    <row r="29" spans="1:27" ht="15.75" customHeight="1" thickBot="1">
      <c r="A29" s="10">
        <f t="shared" si="0"/>
        <v>18</v>
      </c>
      <c r="B29" s="61" t="s">
        <v>75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90">
        <f>SUM(M13,M27)</f>
        <v>31852</v>
      </c>
      <c r="N29" s="91"/>
      <c r="O29" s="91"/>
      <c r="P29" s="91"/>
      <c r="Q29" s="92"/>
      <c r="R29" s="90">
        <f>SUM(R13,R27)</f>
        <v>0</v>
      </c>
      <c r="S29" s="91"/>
      <c r="T29" s="91"/>
      <c r="U29" s="91"/>
      <c r="V29" s="92"/>
      <c r="W29" s="90">
        <f>SUM(W13,W27)</f>
        <v>34014</v>
      </c>
      <c r="X29" s="91"/>
      <c r="Y29" s="91"/>
      <c r="Z29" s="91"/>
      <c r="AA29" s="112"/>
    </row>
    <row r="30" spans="1:27" ht="15.75" customHeight="1" thickBot="1">
      <c r="A30" s="17">
        <f t="shared" si="0"/>
        <v>19</v>
      </c>
      <c r="B30" s="111" t="s">
        <v>76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90">
        <f>SUM(M25,M28)</f>
        <v>0</v>
      </c>
      <c r="N30" s="91"/>
      <c r="O30" s="91"/>
      <c r="P30" s="91"/>
      <c r="Q30" s="92"/>
      <c r="R30" s="90">
        <f>SUM(R25,R28)</f>
        <v>0</v>
      </c>
      <c r="S30" s="91"/>
      <c r="T30" s="91"/>
      <c r="U30" s="91"/>
      <c r="V30" s="92"/>
      <c r="W30" s="90">
        <f>SUM(W25,W28)</f>
        <v>0</v>
      </c>
      <c r="X30" s="91"/>
      <c r="Y30" s="91"/>
      <c r="Z30" s="91"/>
      <c r="AA30" s="112"/>
    </row>
    <row r="31" spans="1:27" ht="15.75" customHeight="1" thickBot="1">
      <c r="A31" s="17">
        <v>20</v>
      </c>
      <c r="B31" s="111" t="s">
        <v>77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90">
        <f>SUM(M32,M34:Q36)</f>
        <v>17662</v>
      </c>
      <c r="N31" s="91"/>
      <c r="O31" s="91"/>
      <c r="P31" s="91"/>
      <c r="Q31" s="92"/>
      <c r="R31" s="90">
        <f>SUM(R32,R34:V36)</f>
        <v>0</v>
      </c>
      <c r="S31" s="91"/>
      <c r="T31" s="91"/>
      <c r="U31" s="91"/>
      <c r="V31" s="92"/>
      <c r="W31" s="90">
        <f>SUM(W32,W34:AA36)</f>
        <v>31050</v>
      </c>
      <c r="X31" s="91"/>
      <c r="Y31" s="91"/>
      <c r="Z31" s="91"/>
      <c r="AA31" s="112"/>
    </row>
    <row r="32" spans="1:27" ht="15.75" customHeight="1">
      <c r="A32" s="16">
        <v>21</v>
      </c>
      <c r="B32" s="131" t="s">
        <v>78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2">
        <v>14070</v>
      </c>
      <c r="N32" s="133"/>
      <c r="O32" s="133"/>
      <c r="P32" s="133"/>
      <c r="Q32" s="134"/>
      <c r="R32" s="113">
        <v>0</v>
      </c>
      <c r="S32" s="113"/>
      <c r="T32" s="113"/>
      <c r="U32" s="113"/>
      <c r="V32" s="113"/>
      <c r="W32" s="113">
        <v>25689</v>
      </c>
      <c r="X32" s="113"/>
      <c r="Y32" s="113"/>
      <c r="Z32" s="113"/>
      <c r="AA32" s="114"/>
    </row>
    <row r="33" spans="1:27" ht="15.75" customHeight="1">
      <c r="A33" s="12">
        <v>22</v>
      </c>
      <c r="B33" s="109" t="s">
        <v>79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69">
        <v>0</v>
      </c>
      <c r="N33" s="69"/>
      <c r="O33" s="69"/>
      <c r="P33" s="69"/>
      <c r="Q33" s="69"/>
      <c r="R33" s="69">
        <v>0</v>
      </c>
      <c r="S33" s="69"/>
      <c r="T33" s="69"/>
      <c r="U33" s="69"/>
      <c r="V33" s="69"/>
      <c r="W33" s="69">
        <v>0</v>
      </c>
      <c r="X33" s="69"/>
      <c r="Y33" s="69"/>
      <c r="Z33" s="69"/>
      <c r="AA33" s="70"/>
    </row>
    <row r="34" spans="1:27" ht="15.75" customHeight="1">
      <c r="A34" s="12">
        <v>23</v>
      </c>
      <c r="B34" s="109" t="s">
        <v>80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69">
        <v>3592</v>
      </c>
      <c r="N34" s="69"/>
      <c r="O34" s="69"/>
      <c r="P34" s="69"/>
      <c r="Q34" s="69"/>
      <c r="R34" s="69">
        <v>0</v>
      </c>
      <c r="S34" s="69"/>
      <c r="T34" s="69"/>
      <c r="U34" s="69"/>
      <c r="V34" s="69"/>
      <c r="W34" s="69">
        <v>5361</v>
      </c>
      <c r="X34" s="69"/>
      <c r="Y34" s="69"/>
      <c r="Z34" s="69"/>
      <c r="AA34" s="70"/>
    </row>
    <row r="35" spans="1:27" ht="15.75" customHeight="1">
      <c r="A35" s="12">
        <v>24</v>
      </c>
      <c r="B35" s="109" t="s">
        <v>81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69">
        <v>0</v>
      </c>
      <c r="N35" s="69"/>
      <c r="O35" s="69"/>
      <c r="P35" s="69"/>
      <c r="Q35" s="69"/>
      <c r="R35" s="69">
        <v>0</v>
      </c>
      <c r="S35" s="69"/>
      <c r="T35" s="69"/>
      <c r="U35" s="69"/>
      <c r="V35" s="69"/>
      <c r="W35" s="69">
        <v>0</v>
      </c>
      <c r="X35" s="69"/>
      <c r="Y35" s="69"/>
      <c r="Z35" s="69"/>
      <c r="AA35" s="70"/>
    </row>
    <row r="36" spans="1:27" ht="15.75" customHeight="1" thickBot="1">
      <c r="A36" s="40">
        <v>25</v>
      </c>
      <c r="B36" s="131" t="s">
        <v>82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23">
        <v>0</v>
      </c>
      <c r="N36" s="124"/>
      <c r="O36" s="124"/>
      <c r="P36" s="124"/>
      <c r="Q36" s="125"/>
      <c r="R36" s="113">
        <v>0</v>
      </c>
      <c r="S36" s="113"/>
      <c r="T36" s="113"/>
      <c r="U36" s="113"/>
      <c r="V36" s="113"/>
      <c r="W36" s="113">
        <v>0</v>
      </c>
      <c r="X36" s="113"/>
      <c r="Y36" s="113"/>
      <c r="Z36" s="113"/>
      <c r="AA36" s="114"/>
    </row>
    <row r="37" spans="1:27" s="39" customFormat="1" ht="15.75" customHeight="1" thickBot="1">
      <c r="A37" s="41">
        <v>26</v>
      </c>
      <c r="B37" s="121" t="s">
        <v>83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15">
        <f>SUM(M38:Q41)</f>
        <v>0</v>
      </c>
      <c r="N37" s="116"/>
      <c r="O37" s="116"/>
      <c r="P37" s="116"/>
      <c r="Q37" s="122"/>
      <c r="R37" s="115">
        <f>SUM(R38:V41)</f>
        <v>0</v>
      </c>
      <c r="S37" s="116"/>
      <c r="T37" s="116"/>
      <c r="U37" s="116"/>
      <c r="V37" s="122"/>
      <c r="W37" s="115">
        <f>SUM(W38:AA41)</f>
        <v>0</v>
      </c>
      <c r="X37" s="116"/>
      <c r="Y37" s="116"/>
      <c r="Z37" s="116"/>
      <c r="AA37" s="117"/>
    </row>
    <row r="38" spans="1:27" ht="15.75" customHeight="1">
      <c r="A38" s="16">
        <v>27</v>
      </c>
      <c r="B38" s="135" t="s">
        <v>78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23">
        <v>0</v>
      </c>
      <c r="N38" s="124"/>
      <c r="O38" s="124"/>
      <c r="P38" s="124"/>
      <c r="Q38" s="125"/>
      <c r="R38" s="113">
        <v>0</v>
      </c>
      <c r="S38" s="113"/>
      <c r="T38" s="113"/>
      <c r="U38" s="113"/>
      <c r="V38" s="113"/>
      <c r="W38" s="113">
        <v>0</v>
      </c>
      <c r="X38" s="113"/>
      <c r="Y38" s="113"/>
      <c r="Z38" s="113"/>
      <c r="AA38" s="114"/>
    </row>
    <row r="39" spans="1:27" ht="15.75" customHeight="1">
      <c r="A39" s="12">
        <v>28</v>
      </c>
      <c r="B39" s="109" t="s">
        <v>80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69">
        <v>0</v>
      </c>
      <c r="N39" s="69"/>
      <c r="O39" s="69"/>
      <c r="P39" s="69"/>
      <c r="Q39" s="69"/>
      <c r="R39" s="69">
        <v>0</v>
      </c>
      <c r="S39" s="69"/>
      <c r="T39" s="69"/>
      <c r="U39" s="69"/>
      <c r="V39" s="69"/>
      <c r="W39" s="69">
        <v>0</v>
      </c>
      <c r="X39" s="69"/>
      <c r="Y39" s="69"/>
      <c r="Z39" s="69"/>
      <c r="AA39" s="70"/>
    </row>
    <row r="40" spans="1:27" ht="15.75" customHeight="1">
      <c r="A40" s="12">
        <v>29</v>
      </c>
      <c r="B40" s="109" t="s">
        <v>81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69">
        <v>0</v>
      </c>
      <c r="N40" s="69"/>
      <c r="O40" s="69"/>
      <c r="P40" s="69"/>
      <c r="Q40" s="69"/>
      <c r="R40" s="69">
        <v>0</v>
      </c>
      <c r="S40" s="69"/>
      <c r="T40" s="69"/>
      <c r="U40" s="69"/>
      <c r="V40" s="69"/>
      <c r="W40" s="69">
        <v>0</v>
      </c>
      <c r="X40" s="69"/>
      <c r="Y40" s="69"/>
      <c r="Z40" s="69"/>
      <c r="AA40" s="70"/>
    </row>
    <row r="41" spans="1:27" ht="15.75" customHeight="1" thickBot="1">
      <c r="A41" s="42" t="s">
        <v>29</v>
      </c>
      <c r="B41" s="110" t="s">
        <v>82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07">
        <v>0</v>
      </c>
      <c r="N41" s="107"/>
      <c r="O41" s="107"/>
      <c r="P41" s="107"/>
      <c r="Q41" s="107"/>
      <c r="R41" s="107">
        <v>0</v>
      </c>
      <c r="S41" s="107"/>
      <c r="T41" s="107"/>
      <c r="U41" s="107"/>
      <c r="V41" s="107"/>
      <c r="W41" s="107">
        <v>0</v>
      </c>
      <c r="X41" s="107"/>
      <c r="Y41" s="107"/>
      <c r="Z41" s="107"/>
      <c r="AA41" s="108"/>
    </row>
    <row r="42" spans="2:27" ht="12.75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102"/>
      <c r="X42" s="50"/>
      <c r="Y42" s="50"/>
      <c r="Z42" s="50"/>
      <c r="AA42" s="50"/>
    </row>
    <row r="43" spans="2:27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102"/>
      <c r="X43" s="50"/>
      <c r="Y43" s="50"/>
      <c r="Z43" s="50"/>
      <c r="AA43" s="50"/>
    </row>
    <row r="44" s="1" customFormat="1" ht="15">
      <c r="A44" s="1" t="str">
        <f>Előlap!A39</f>
        <v>Budapest, 2017 február 21.</v>
      </c>
    </row>
    <row r="45" spans="13:27" s="1" customFormat="1" ht="15">
      <c r="M45" s="44" t="s">
        <v>84</v>
      </c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7:27" s="1" customFormat="1" ht="15">
      <c r="G46" s="1" t="s">
        <v>53</v>
      </c>
      <c r="M46" s="44" t="s">
        <v>52</v>
      </c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</row>
    <row r="47" spans="2:27" ht="12.75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102"/>
      <c r="X47" s="50"/>
      <c r="Y47" s="50"/>
      <c r="Z47" s="50"/>
      <c r="AA47" s="50"/>
    </row>
    <row r="48" spans="2:27" ht="12.75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102"/>
      <c r="X48" s="50"/>
      <c r="Y48" s="50"/>
      <c r="Z48" s="50"/>
      <c r="AA48" s="50"/>
    </row>
    <row r="49" spans="2:27" ht="12.75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102"/>
      <c r="X49" s="50"/>
      <c r="Y49" s="50"/>
      <c r="Z49" s="50"/>
      <c r="AA49" s="50"/>
    </row>
  </sheetData>
  <sheetProtection/>
  <mergeCells count="155">
    <mergeCell ref="B38:L38"/>
    <mergeCell ref="M38:Q38"/>
    <mergeCell ref="R38:V38"/>
    <mergeCell ref="W38:AA38"/>
    <mergeCell ref="M35:Q35"/>
    <mergeCell ref="R35:V35"/>
    <mergeCell ref="W35:AA35"/>
    <mergeCell ref="B36:L36"/>
    <mergeCell ref="B32:L32"/>
    <mergeCell ref="M32:Q32"/>
    <mergeCell ref="R32:V32"/>
    <mergeCell ref="W32:AA32"/>
    <mergeCell ref="B33:L33"/>
    <mergeCell ref="M33:Q33"/>
    <mergeCell ref="R33:V33"/>
    <mergeCell ref="W33:AA33"/>
    <mergeCell ref="M45:AA45"/>
    <mergeCell ref="B34:L34"/>
    <mergeCell ref="M34:Q34"/>
    <mergeCell ref="R34:V34"/>
    <mergeCell ref="W34:AA34"/>
    <mergeCell ref="B35:L35"/>
    <mergeCell ref="B40:L40"/>
    <mergeCell ref="M40:Q40"/>
    <mergeCell ref="R40:V40"/>
    <mergeCell ref="W40:AA40"/>
    <mergeCell ref="B19:L19"/>
    <mergeCell ref="M19:Q19"/>
    <mergeCell ref="R19:V19"/>
    <mergeCell ref="W19:AA19"/>
    <mergeCell ref="B20:L20"/>
    <mergeCell ref="M20:Q20"/>
    <mergeCell ref="R20:V20"/>
    <mergeCell ref="W20:AA20"/>
    <mergeCell ref="B17:L17"/>
    <mergeCell ref="M17:Q17"/>
    <mergeCell ref="R17:V17"/>
    <mergeCell ref="W17:AA17"/>
    <mergeCell ref="B18:L18"/>
    <mergeCell ref="M18:Q18"/>
    <mergeCell ref="R18:V18"/>
    <mergeCell ref="W18:AA18"/>
    <mergeCell ref="W14:AA14"/>
    <mergeCell ref="B15:L15"/>
    <mergeCell ref="M15:Q15"/>
    <mergeCell ref="R15:V15"/>
    <mergeCell ref="W15:AA15"/>
    <mergeCell ref="B16:L16"/>
    <mergeCell ref="M16:Q16"/>
    <mergeCell ref="R16:V16"/>
    <mergeCell ref="W16:AA16"/>
    <mergeCell ref="A6:B6"/>
    <mergeCell ref="X6:AA6"/>
    <mergeCell ref="B13:L13"/>
    <mergeCell ref="M13:Q13"/>
    <mergeCell ref="R13:V13"/>
    <mergeCell ref="W13:AA13"/>
    <mergeCell ref="A8:U8"/>
    <mergeCell ref="B10:L10"/>
    <mergeCell ref="M10:Q10"/>
    <mergeCell ref="R10:V10"/>
    <mergeCell ref="M11:Q11"/>
    <mergeCell ref="B11:L11"/>
    <mergeCell ref="B21:L21"/>
    <mergeCell ref="M21:Q21"/>
    <mergeCell ref="R21:V21"/>
    <mergeCell ref="M36:Q36"/>
    <mergeCell ref="R36:V36"/>
    <mergeCell ref="B14:L14"/>
    <mergeCell ref="M14:Q14"/>
    <mergeCell ref="R14:V14"/>
    <mergeCell ref="W10:AA10"/>
    <mergeCell ref="B12:L12"/>
    <mergeCell ref="M12:Q12"/>
    <mergeCell ref="R12:V12"/>
    <mergeCell ref="W12:AA12"/>
    <mergeCell ref="B37:L37"/>
    <mergeCell ref="M37:Q37"/>
    <mergeCell ref="R37:V37"/>
    <mergeCell ref="W11:AA11"/>
    <mergeCell ref="R11:V11"/>
    <mergeCell ref="B23:L23"/>
    <mergeCell ref="M23:Q23"/>
    <mergeCell ref="R23:V23"/>
    <mergeCell ref="W23:AA23"/>
    <mergeCell ref="W21:AA21"/>
    <mergeCell ref="B22:L22"/>
    <mergeCell ref="M22:Q22"/>
    <mergeCell ref="R22:V22"/>
    <mergeCell ref="W22:AA22"/>
    <mergeCell ref="B25:L25"/>
    <mergeCell ref="M25:Q25"/>
    <mergeCell ref="R25:V25"/>
    <mergeCell ref="W25:AA25"/>
    <mergeCell ref="B24:L24"/>
    <mergeCell ref="M24:Q24"/>
    <mergeCell ref="R24:V24"/>
    <mergeCell ref="W24:AA24"/>
    <mergeCell ref="B27:L27"/>
    <mergeCell ref="M27:Q27"/>
    <mergeCell ref="R27:V27"/>
    <mergeCell ref="W27:AA27"/>
    <mergeCell ref="B26:L26"/>
    <mergeCell ref="M26:Q26"/>
    <mergeCell ref="R26:V26"/>
    <mergeCell ref="W26:AA26"/>
    <mergeCell ref="W31:AA31"/>
    <mergeCell ref="B29:L29"/>
    <mergeCell ref="M29:Q29"/>
    <mergeCell ref="R29:V29"/>
    <mergeCell ref="W29:AA29"/>
    <mergeCell ref="B28:L28"/>
    <mergeCell ref="M28:Q28"/>
    <mergeCell ref="R28:V28"/>
    <mergeCell ref="W28:AA28"/>
    <mergeCell ref="M41:Q41"/>
    <mergeCell ref="B30:L30"/>
    <mergeCell ref="M30:Q30"/>
    <mergeCell ref="R30:V30"/>
    <mergeCell ref="W30:AA30"/>
    <mergeCell ref="W36:AA36"/>
    <mergeCell ref="W37:AA37"/>
    <mergeCell ref="B31:L31"/>
    <mergeCell ref="M31:Q31"/>
    <mergeCell ref="R31:V31"/>
    <mergeCell ref="R43:V43"/>
    <mergeCell ref="B39:L39"/>
    <mergeCell ref="M39:Q39"/>
    <mergeCell ref="R39:V39"/>
    <mergeCell ref="W39:AA39"/>
    <mergeCell ref="B42:L42"/>
    <mergeCell ref="M42:Q42"/>
    <mergeCell ref="R42:V42"/>
    <mergeCell ref="W42:AA42"/>
    <mergeCell ref="B41:L41"/>
    <mergeCell ref="R48:V48"/>
    <mergeCell ref="R41:V41"/>
    <mergeCell ref="W41:AA41"/>
    <mergeCell ref="W48:AA48"/>
    <mergeCell ref="B47:L47"/>
    <mergeCell ref="M47:Q47"/>
    <mergeCell ref="R47:V47"/>
    <mergeCell ref="W47:AA47"/>
    <mergeCell ref="B43:L43"/>
    <mergeCell ref="M43:Q43"/>
    <mergeCell ref="M46:AA46"/>
    <mergeCell ref="W43:AA43"/>
    <mergeCell ref="A5:AA5"/>
    <mergeCell ref="W9:AA9"/>
    <mergeCell ref="B49:L49"/>
    <mergeCell ref="M49:Q49"/>
    <mergeCell ref="R49:V49"/>
    <mergeCell ref="W49:AA49"/>
    <mergeCell ref="B48:L48"/>
    <mergeCell ref="M48:Q48"/>
  </mergeCells>
  <printOptions/>
  <pageMargins left="0.7874015748031497" right="0.47" top="0.63" bottom="0.6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4.75390625" style="0" customWidth="1"/>
    <col min="2" max="2" width="18.125" style="0" bestFit="1" customWidth="1"/>
    <col min="3" max="27" width="2.625" style="0" customWidth="1"/>
    <col min="28" max="28" width="3.00390625" style="0" customWidth="1"/>
  </cols>
  <sheetData>
    <row r="1" spans="2:22" ht="15" customHeight="1">
      <c r="B1" t="s">
        <v>55</v>
      </c>
      <c r="C1" s="23">
        <f>Előlap!B1</f>
        <v>1</v>
      </c>
      <c r="D1" s="23">
        <f>Előlap!C1</f>
        <v>8</v>
      </c>
      <c r="E1" s="23">
        <f>Előlap!D1</f>
        <v>1</v>
      </c>
      <c r="F1" s="23">
        <f>Előlap!E1</f>
        <v>2</v>
      </c>
      <c r="G1" s="23">
        <f>Előlap!F1</f>
        <v>1</v>
      </c>
      <c r="H1" s="23">
        <f>Előlap!G1</f>
        <v>0</v>
      </c>
      <c r="I1" s="23">
        <f>Előlap!H1</f>
        <v>6</v>
      </c>
      <c r="J1" s="23">
        <f>Előlap!I1</f>
        <v>3</v>
      </c>
      <c r="K1" s="23" t="str">
        <f>Előlap!J1</f>
        <v>-</v>
      </c>
      <c r="L1" s="23">
        <f>Előlap!K1</f>
        <v>1</v>
      </c>
      <c r="M1" s="23" t="str">
        <f>Előlap!L1</f>
        <v>-</v>
      </c>
      <c r="N1" s="23">
        <f>Előlap!M1</f>
        <v>4</v>
      </c>
      <c r="O1" s="23">
        <f>Előlap!N1</f>
        <v>1</v>
      </c>
      <c r="P1" s="24"/>
      <c r="Q1" s="24"/>
      <c r="R1" s="24"/>
      <c r="S1" s="24"/>
      <c r="V1" t="s">
        <v>85</v>
      </c>
    </row>
    <row r="2" spans="3:19" ht="6.75" customHeight="1">
      <c r="C2" s="24"/>
      <c r="D2" s="24"/>
      <c r="E2" s="24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20" ht="15" customHeight="1">
      <c r="B3" s="38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6"/>
      <c r="P3" s="6"/>
      <c r="Q3" s="6"/>
      <c r="R3" s="6"/>
      <c r="S3" s="6"/>
      <c r="T3" s="38"/>
    </row>
    <row r="5" spans="1:27" ht="12.7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</row>
    <row r="6" spans="1:27" ht="12.75">
      <c r="A6" s="103" t="s">
        <v>57</v>
      </c>
      <c r="B6" s="10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103" t="s">
        <v>108</v>
      </c>
      <c r="Y6" s="103"/>
      <c r="Z6" s="103"/>
      <c r="AA6" s="103"/>
    </row>
    <row r="8" spans="1:21" ht="6.7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9" spans="1:21" ht="12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</row>
    <row r="10" spans="21:27" ht="13.5" thickBot="1">
      <c r="U10" s="5"/>
      <c r="W10" s="75" t="s">
        <v>5</v>
      </c>
      <c r="X10" s="50"/>
      <c r="Y10" s="50"/>
      <c r="Z10" s="50"/>
      <c r="AA10" s="50"/>
    </row>
    <row r="11" spans="1:28" ht="27" customHeight="1">
      <c r="A11" s="15" t="s">
        <v>3</v>
      </c>
      <c r="B11" s="51" t="s">
        <v>0</v>
      </c>
      <c r="C11" s="52"/>
      <c r="D11" s="52"/>
      <c r="E11" s="52"/>
      <c r="F11" s="52"/>
      <c r="G11" s="52"/>
      <c r="H11" s="52"/>
      <c r="I11" s="52"/>
      <c r="J11" s="52"/>
      <c r="K11" s="52"/>
      <c r="L11" s="53"/>
      <c r="M11" s="54" t="s">
        <v>20</v>
      </c>
      <c r="N11" s="54"/>
      <c r="O11" s="54"/>
      <c r="P11" s="54"/>
      <c r="Q11" s="54"/>
      <c r="R11" s="55" t="s">
        <v>21</v>
      </c>
      <c r="S11" s="55"/>
      <c r="T11" s="55"/>
      <c r="U11" s="55"/>
      <c r="V11" s="55"/>
      <c r="W11" s="56" t="s">
        <v>22</v>
      </c>
      <c r="X11" s="54"/>
      <c r="Y11" s="54"/>
      <c r="Z11" s="54"/>
      <c r="AA11" s="57"/>
      <c r="AB11" s="7"/>
    </row>
    <row r="12" spans="1:28" ht="15.75" customHeight="1">
      <c r="A12" s="19" t="s">
        <v>6</v>
      </c>
      <c r="B12" s="138" t="s">
        <v>7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 t="s">
        <v>8</v>
      </c>
      <c r="N12" s="138"/>
      <c r="O12" s="138"/>
      <c r="P12" s="138"/>
      <c r="Q12" s="138"/>
      <c r="R12" s="138" t="s">
        <v>9</v>
      </c>
      <c r="S12" s="138"/>
      <c r="T12" s="138"/>
      <c r="U12" s="138"/>
      <c r="V12" s="138"/>
      <c r="W12" s="137" t="s">
        <v>10</v>
      </c>
      <c r="X12" s="138"/>
      <c r="Y12" s="138"/>
      <c r="Z12" s="138"/>
      <c r="AA12" s="139"/>
      <c r="AB12" s="7"/>
    </row>
    <row r="13" spans="1:28" ht="15.75" customHeight="1">
      <c r="A13" s="19">
        <v>31</v>
      </c>
      <c r="B13" s="136" t="s">
        <v>86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9">
        <f>SUM(M14:Q15)</f>
        <v>17782</v>
      </c>
      <c r="N13" s="69"/>
      <c r="O13" s="69"/>
      <c r="P13" s="69"/>
      <c r="Q13" s="69"/>
      <c r="R13" s="69">
        <f>SUM(R14:V15)</f>
        <v>0</v>
      </c>
      <c r="S13" s="69"/>
      <c r="T13" s="69"/>
      <c r="U13" s="69"/>
      <c r="V13" s="69"/>
      <c r="W13" s="69">
        <f>SUM(W14:AA15)</f>
        <v>8325</v>
      </c>
      <c r="X13" s="69"/>
      <c r="Y13" s="69"/>
      <c r="Z13" s="69"/>
      <c r="AA13" s="69"/>
      <c r="AB13" s="7" t="s">
        <v>30</v>
      </c>
    </row>
    <row r="14" spans="1:28" ht="15.75" customHeight="1">
      <c r="A14" s="19">
        <v>32</v>
      </c>
      <c r="B14" s="140" t="s">
        <v>87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2"/>
      <c r="M14" s="69">
        <v>17782</v>
      </c>
      <c r="N14" s="69"/>
      <c r="O14" s="69"/>
      <c r="P14" s="69"/>
      <c r="Q14" s="69"/>
      <c r="R14" s="69">
        <f>SUM(Eredménylevezetés!R13-Eredménylevezetés!R32-Eredménylevezetés!R36)</f>
        <v>0</v>
      </c>
      <c r="S14" s="69"/>
      <c r="T14" s="69"/>
      <c r="U14" s="69"/>
      <c r="V14" s="69"/>
      <c r="W14" s="69">
        <f>SUM(Eredménylevezetés!W13-Eredménylevezetés!W32-Eredménylevezetés!W36)</f>
        <v>8325</v>
      </c>
      <c r="X14" s="69"/>
      <c r="Y14" s="69"/>
      <c r="Z14" s="69"/>
      <c r="AA14" s="69"/>
      <c r="AB14" s="8" t="s">
        <v>11</v>
      </c>
    </row>
    <row r="15" spans="1:28" ht="15.75" customHeight="1">
      <c r="A15" s="19">
        <v>33</v>
      </c>
      <c r="B15" s="140" t="s">
        <v>88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2"/>
      <c r="M15" s="69">
        <f>SUM(Eredménylevezetés!M27)-Eredménylevezetés!M38-Eredménylevezetés!M41</f>
        <v>0</v>
      </c>
      <c r="N15" s="69"/>
      <c r="O15" s="69"/>
      <c r="P15" s="69"/>
      <c r="Q15" s="69"/>
      <c r="R15" s="69">
        <f>SUM(Eredménylevezetés!R27)-Eredménylevezetés!R38-Eredménylevezetés!R41</f>
        <v>0</v>
      </c>
      <c r="S15" s="69"/>
      <c r="T15" s="69"/>
      <c r="U15" s="69"/>
      <c r="V15" s="69"/>
      <c r="W15" s="69">
        <f>SUM(Eredménylevezetés!W27)-Eredménylevezetés!W38-Eredménylevezetés!W41</f>
        <v>0</v>
      </c>
      <c r="X15" s="69"/>
      <c r="Y15" s="69"/>
      <c r="Z15" s="69"/>
      <c r="AA15" s="69"/>
      <c r="AB15" s="8" t="s">
        <v>12</v>
      </c>
    </row>
    <row r="16" spans="1:28" ht="15.75" customHeight="1">
      <c r="A16" s="20">
        <v>34</v>
      </c>
      <c r="B16" s="143" t="s">
        <v>89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5"/>
      <c r="M16" s="69">
        <f>SUM(M17:Q18)</f>
        <v>-3592</v>
      </c>
      <c r="N16" s="69"/>
      <c r="O16" s="69"/>
      <c r="P16" s="69"/>
      <c r="Q16" s="69"/>
      <c r="R16" s="69">
        <f>SUM(R17:V18)</f>
        <v>0</v>
      </c>
      <c r="S16" s="69"/>
      <c r="T16" s="69"/>
      <c r="U16" s="69"/>
      <c r="V16" s="69"/>
      <c r="W16" s="69">
        <f>SUM(W17:AA18)</f>
        <v>-5361</v>
      </c>
      <c r="X16" s="69"/>
      <c r="Y16" s="69"/>
      <c r="Z16" s="69"/>
      <c r="AA16" s="69"/>
      <c r="AB16" s="8" t="s">
        <v>13</v>
      </c>
    </row>
    <row r="17" spans="1:28" ht="26.25" customHeight="1">
      <c r="A17" s="19">
        <v>35</v>
      </c>
      <c r="B17" s="146" t="s">
        <v>90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8"/>
      <c r="M17" s="69">
        <f>SUM(Eredménylevezetés!M25-Eredménylevezetés!M34-Eredménylevezetés!M35)</f>
        <v>-3592</v>
      </c>
      <c r="N17" s="69"/>
      <c r="O17" s="69"/>
      <c r="P17" s="69"/>
      <c r="Q17" s="69"/>
      <c r="R17" s="69">
        <f>SUM(Eredménylevezetés!R25-Eredménylevezetés!R34-Eredménylevezetés!R35)</f>
        <v>0</v>
      </c>
      <c r="S17" s="69"/>
      <c r="T17" s="69"/>
      <c r="U17" s="69"/>
      <c r="V17" s="69"/>
      <c r="W17" s="69">
        <f>SUM(Eredménylevezetés!W25-Eredménylevezetés!W34-Eredménylevezetés!W35)</f>
        <v>-5361</v>
      </c>
      <c r="X17" s="69"/>
      <c r="Y17" s="69"/>
      <c r="Z17" s="69"/>
      <c r="AA17" s="69"/>
      <c r="AB17" s="8" t="s">
        <v>14</v>
      </c>
    </row>
    <row r="18" spans="1:28" ht="25.5" customHeight="1">
      <c r="A18" s="19">
        <v>36</v>
      </c>
      <c r="B18" s="151" t="s">
        <v>91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3"/>
      <c r="M18" s="69">
        <f>SUM(Eredménylevezetés!M28-Eredménylevezetés!M39-Eredménylevezetés!M40)</f>
        <v>0</v>
      </c>
      <c r="N18" s="69"/>
      <c r="O18" s="69"/>
      <c r="P18" s="69"/>
      <c r="Q18" s="69"/>
      <c r="R18" s="69">
        <f>SUM(Eredménylevezetés!R28-Eredménylevezetés!R39-Eredménylevezetés!R40)</f>
        <v>0</v>
      </c>
      <c r="S18" s="69"/>
      <c r="T18" s="69"/>
      <c r="U18" s="69"/>
      <c r="V18" s="69"/>
      <c r="W18" s="69">
        <f>SUM(Eredménylevezetés!W28-Eredménylevezetés!W39-Eredménylevezetés!W40)</f>
        <v>0</v>
      </c>
      <c r="X18" s="69"/>
      <c r="Y18" s="69"/>
      <c r="Z18" s="69"/>
      <c r="AA18" s="69"/>
      <c r="AB18" s="8" t="s">
        <v>15</v>
      </c>
    </row>
    <row r="19" spans="1:28" ht="15.75" customHeight="1">
      <c r="A19" s="19">
        <v>37</v>
      </c>
      <c r="B19" s="149" t="s">
        <v>92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69">
        <f>SUM(Eredménylevezetés!M27-Eredménylevezetés!M38+Eredménylevezetés2!M18)</f>
        <v>0</v>
      </c>
      <c r="N19" s="69"/>
      <c r="O19" s="69"/>
      <c r="P19" s="69"/>
      <c r="Q19" s="69"/>
      <c r="R19" s="69">
        <f>SUM(Eredménylevezetés!R27-Eredménylevezetés!R38+Eredménylevezetés2!R18)</f>
        <v>0</v>
      </c>
      <c r="S19" s="69"/>
      <c r="T19" s="69"/>
      <c r="U19" s="69"/>
      <c r="V19" s="69"/>
      <c r="W19" s="69">
        <f>SUM(Eredménylevezetés!W27-Eredménylevezetés!W38+Eredménylevezetés2!W18)</f>
        <v>0</v>
      </c>
      <c r="X19" s="69"/>
      <c r="Y19" s="69"/>
      <c r="Z19" s="69"/>
      <c r="AA19" s="69"/>
      <c r="AB19" s="8" t="s">
        <v>16</v>
      </c>
    </row>
    <row r="20" spans="1:28" ht="15.75" customHeight="1">
      <c r="A20" s="19">
        <v>38</v>
      </c>
      <c r="B20" s="150" t="s">
        <v>93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69">
        <v>0</v>
      </c>
      <c r="N20" s="69"/>
      <c r="O20" s="69"/>
      <c r="P20" s="69"/>
      <c r="Q20" s="69"/>
      <c r="R20" s="69"/>
      <c r="S20" s="69"/>
      <c r="T20" s="69"/>
      <c r="U20" s="69"/>
      <c r="V20" s="69"/>
      <c r="W20" s="69">
        <v>0</v>
      </c>
      <c r="X20" s="69"/>
      <c r="Y20" s="69"/>
      <c r="Z20" s="69"/>
      <c r="AA20" s="70"/>
      <c r="AB20" s="8" t="s">
        <v>17</v>
      </c>
    </row>
    <row r="21" spans="1:28" ht="15.75" customHeight="1">
      <c r="A21" s="20">
        <v>39</v>
      </c>
      <c r="B21" s="163" t="s">
        <v>94</v>
      </c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69">
        <f>SUM(M22:Q23)</f>
        <v>14190</v>
      </c>
      <c r="N21" s="69"/>
      <c r="O21" s="69"/>
      <c r="P21" s="69"/>
      <c r="Q21" s="69"/>
      <c r="R21" s="69">
        <f>SUM(R22:V23)</f>
        <v>0</v>
      </c>
      <c r="S21" s="69"/>
      <c r="T21" s="69"/>
      <c r="U21" s="69"/>
      <c r="V21" s="69"/>
      <c r="W21" s="69">
        <f>SUM(W22:AA23)</f>
        <v>2964</v>
      </c>
      <c r="X21" s="69"/>
      <c r="Y21" s="69"/>
      <c r="Z21" s="69"/>
      <c r="AA21" s="69"/>
      <c r="AB21" s="8" t="s">
        <v>18</v>
      </c>
    </row>
    <row r="22" spans="1:28" ht="25.5" customHeight="1">
      <c r="A22" s="19">
        <v>40</v>
      </c>
      <c r="B22" s="168" t="s">
        <v>95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69">
        <v>14190</v>
      </c>
      <c r="N22" s="69"/>
      <c r="O22" s="69"/>
      <c r="P22" s="69"/>
      <c r="Q22" s="69"/>
      <c r="R22" s="69">
        <f>SUM(Eredménylevezetés!R13+Eredménylevezetés!R25-Eredménylevezetés!R32-Eredménylevezetés!R34-Eredménylevezetés!R35)</f>
        <v>0</v>
      </c>
      <c r="S22" s="69"/>
      <c r="T22" s="69"/>
      <c r="U22" s="69"/>
      <c r="V22" s="69"/>
      <c r="W22" s="69">
        <f>SUM(Eredménylevezetés!W13+Eredménylevezetés!W25-Eredménylevezetés!W32-Eredménylevezetés!W34-Eredménylevezetés!W35)</f>
        <v>2964</v>
      </c>
      <c r="X22" s="69"/>
      <c r="Y22" s="69"/>
      <c r="Z22" s="69"/>
      <c r="AA22" s="69"/>
      <c r="AB22" s="8" t="s">
        <v>19</v>
      </c>
    </row>
    <row r="23" spans="1:28" ht="15.75" customHeight="1" thickBot="1">
      <c r="A23" s="21">
        <v>41</v>
      </c>
      <c r="B23" s="154" t="s">
        <v>106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07">
        <f>SUM(M19:Q20)</f>
        <v>0</v>
      </c>
      <c r="N23" s="107"/>
      <c r="O23" s="107"/>
      <c r="P23" s="107"/>
      <c r="Q23" s="107"/>
      <c r="R23" s="107">
        <f>SUM(R19:V20)</f>
        <v>0</v>
      </c>
      <c r="S23" s="107"/>
      <c r="T23" s="107"/>
      <c r="U23" s="107"/>
      <c r="V23" s="107"/>
      <c r="W23" s="107">
        <f>SUM(W19:AA20)</f>
        <v>0</v>
      </c>
      <c r="X23" s="107"/>
      <c r="Y23" s="107"/>
      <c r="Z23" s="107"/>
      <c r="AA23" s="107"/>
      <c r="AB23" s="7">
        <v>11</v>
      </c>
    </row>
    <row r="24" spans="1:28" ht="15.75" customHeight="1">
      <c r="A24" s="161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7">
        <v>12</v>
      </c>
    </row>
    <row r="25" spans="1:28" ht="15.75" customHeight="1" thickBot="1">
      <c r="A25" s="161" t="s">
        <v>96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7">
        <v>13</v>
      </c>
    </row>
    <row r="26" spans="1:28" ht="15.75" customHeight="1">
      <c r="A26" s="43">
        <v>42</v>
      </c>
      <c r="B26" s="164" t="s">
        <v>97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6"/>
      <c r="N26" s="166"/>
      <c r="O26" s="166"/>
      <c r="P26" s="166"/>
      <c r="Q26" s="166"/>
      <c r="R26" s="166"/>
      <c r="S26" s="166"/>
      <c r="T26" s="166"/>
      <c r="U26" s="166"/>
      <c r="V26" s="167"/>
      <c r="W26" s="159">
        <v>0</v>
      </c>
      <c r="X26" s="159"/>
      <c r="Y26" s="159"/>
      <c r="Z26" s="159"/>
      <c r="AA26" s="160"/>
      <c r="AB26" s="7">
        <v>14</v>
      </c>
    </row>
    <row r="27" spans="1:28" ht="15.75" customHeight="1">
      <c r="A27" s="19">
        <v>43</v>
      </c>
      <c r="B27" s="155" t="s">
        <v>98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7"/>
      <c r="N27" s="157"/>
      <c r="O27" s="157"/>
      <c r="P27" s="157"/>
      <c r="Q27" s="157"/>
      <c r="R27" s="157"/>
      <c r="S27" s="157"/>
      <c r="T27" s="157"/>
      <c r="U27" s="157"/>
      <c r="V27" s="158"/>
      <c r="W27" s="69">
        <v>0</v>
      </c>
      <c r="X27" s="69"/>
      <c r="Y27" s="69"/>
      <c r="Z27" s="69"/>
      <c r="AA27" s="70"/>
      <c r="AB27" s="7">
        <v>15</v>
      </c>
    </row>
    <row r="28" spans="1:28" ht="15.75" customHeight="1">
      <c r="A28" s="19">
        <v>44</v>
      </c>
      <c r="B28" s="155" t="s">
        <v>99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7"/>
      <c r="N28" s="157"/>
      <c r="O28" s="157"/>
      <c r="P28" s="157"/>
      <c r="Q28" s="157"/>
      <c r="R28" s="157"/>
      <c r="S28" s="157"/>
      <c r="T28" s="157"/>
      <c r="U28" s="157"/>
      <c r="V28" s="158"/>
      <c r="W28" s="69">
        <v>0</v>
      </c>
      <c r="X28" s="69"/>
      <c r="Y28" s="69"/>
      <c r="Z28" s="69"/>
      <c r="AA28" s="70"/>
      <c r="AB28" s="7">
        <v>16</v>
      </c>
    </row>
    <row r="29" spans="1:28" ht="15.75" customHeight="1">
      <c r="A29" s="19">
        <v>45</v>
      </c>
      <c r="B29" s="155" t="s">
        <v>100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7"/>
      <c r="N29" s="157"/>
      <c r="O29" s="157"/>
      <c r="P29" s="157"/>
      <c r="Q29" s="157"/>
      <c r="R29" s="157"/>
      <c r="S29" s="157"/>
      <c r="T29" s="157"/>
      <c r="U29" s="157"/>
      <c r="V29" s="158"/>
      <c r="W29" s="69">
        <v>0</v>
      </c>
      <c r="X29" s="69"/>
      <c r="Y29" s="69"/>
      <c r="Z29" s="69"/>
      <c r="AA29" s="70"/>
      <c r="AB29" s="7">
        <v>17</v>
      </c>
    </row>
    <row r="30" spans="1:28" ht="15.75" customHeight="1">
      <c r="A30" s="19">
        <v>46</v>
      </c>
      <c r="B30" s="155" t="s">
        <v>101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7"/>
      <c r="N30" s="157"/>
      <c r="O30" s="157"/>
      <c r="P30" s="157"/>
      <c r="Q30" s="157"/>
      <c r="R30" s="157"/>
      <c r="S30" s="157"/>
      <c r="T30" s="157"/>
      <c r="U30" s="157"/>
      <c r="V30" s="158"/>
      <c r="W30" s="69">
        <v>0</v>
      </c>
      <c r="X30" s="69"/>
      <c r="Y30" s="69"/>
      <c r="Z30" s="69"/>
      <c r="AA30" s="70"/>
      <c r="AB30" s="7">
        <v>18</v>
      </c>
    </row>
    <row r="31" spans="1:28" ht="15.75" customHeight="1">
      <c r="A31" s="19">
        <v>47</v>
      </c>
      <c r="B31" s="155" t="s">
        <v>102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7"/>
      <c r="N31" s="157"/>
      <c r="O31" s="157"/>
      <c r="P31" s="157"/>
      <c r="Q31" s="157"/>
      <c r="R31" s="157"/>
      <c r="S31" s="157"/>
      <c r="T31" s="157"/>
      <c r="U31" s="157"/>
      <c r="V31" s="158"/>
      <c r="W31" s="69">
        <v>0</v>
      </c>
      <c r="X31" s="69"/>
      <c r="Y31" s="69"/>
      <c r="Z31" s="69"/>
      <c r="AA31" s="70"/>
      <c r="AB31" s="7">
        <v>19</v>
      </c>
    </row>
    <row r="32" spans="1:28" ht="15.75" customHeight="1">
      <c r="A32" s="19">
        <v>48</v>
      </c>
      <c r="B32" s="155" t="s">
        <v>103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7"/>
      <c r="N32" s="157"/>
      <c r="O32" s="157"/>
      <c r="P32" s="157"/>
      <c r="Q32" s="157"/>
      <c r="R32" s="157"/>
      <c r="S32" s="157"/>
      <c r="T32" s="157"/>
      <c r="U32" s="157"/>
      <c r="V32" s="158"/>
      <c r="W32" s="69">
        <v>0</v>
      </c>
      <c r="X32" s="69"/>
      <c r="Y32" s="69"/>
      <c r="Z32" s="69"/>
      <c r="AA32" s="70"/>
      <c r="AB32" s="7">
        <v>20</v>
      </c>
    </row>
    <row r="33" spans="1:28" ht="15.75" customHeight="1" thickBot="1">
      <c r="A33" s="21">
        <v>49</v>
      </c>
      <c r="B33" s="171" t="s">
        <v>104</v>
      </c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3"/>
      <c r="N33" s="173"/>
      <c r="O33" s="173"/>
      <c r="P33" s="173"/>
      <c r="Q33" s="173"/>
      <c r="R33" s="173"/>
      <c r="S33" s="173"/>
      <c r="T33" s="173"/>
      <c r="U33" s="173"/>
      <c r="V33" s="174"/>
      <c r="W33" s="107">
        <v>1</v>
      </c>
      <c r="X33" s="107"/>
      <c r="Y33" s="107"/>
      <c r="Z33" s="107"/>
      <c r="AA33" s="108"/>
      <c r="AB33" s="7">
        <v>21</v>
      </c>
    </row>
    <row r="34" spans="2:27" ht="12.75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102"/>
      <c r="X34" s="50"/>
      <c r="Y34" s="50"/>
      <c r="Z34" s="50"/>
      <c r="AA34" s="50"/>
    </row>
    <row r="35" spans="2:27" ht="12.75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102"/>
      <c r="X35" s="50"/>
      <c r="Y35" s="50"/>
      <c r="Z35" s="50"/>
      <c r="AA35" s="50"/>
    </row>
    <row r="36" s="1" customFormat="1" ht="15">
      <c r="A36" s="1" t="str">
        <f>Előlap!A39</f>
        <v>Budapest, 2017 február 21.</v>
      </c>
    </row>
    <row r="37" spans="13:27" s="1" customFormat="1" ht="15">
      <c r="M37" s="175" t="s">
        <v>84</v>
      </c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</row>
    <row r="38" spans="7:27" s="1" customFormat="1" ht="15">
      <c r="G38" s="1" t="s">
        <v>53</v>
      </c>
      <c r="M38" s="44" t="s">
        <v>52</v>
      </c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41" ht="12.75">
      <c r="Q41" t="s">
        <v>105</v>
      </c>
    </row>
  </sheetData>
  <sheetProtection/>
  <mergeCells count="86">
    <mergeCell ref="B32:V32"/>
    <mergeCell ref="B33:V33"/>
    <mergeCell ref="M37:AA37"/>
    <mergeCell ref="M38:AA38"/>
    <mergeCell ref="B34:L34"/>
    <mergeCell ref="M34:Q34"/>
    <mergeCell ref="R34:V34"/>
    <mergeCell ref="W34:AA34"/>
    <mergeCell ref="B35:L35"/>
    <mergeCell ref="M35:Q35"/>
    <mergeCell ref="R22:V22"/>
    <mergeCell ref="W22:AA22"/>
    <mergeCell ref="B21:L21"/>
    <mergeCell ref="W21:AA21"/>
    <mergeCell ref="A25:AA25"/>
    <mergeCell ref="B26:V26"/>
    <mergeCell ref="M21:Q21"/>
    <mergeCell ref="R21:V21"/>
    <mergeCell ref="B22:L22"/>
    <mergeCell ref="M22:Q22"/>
    <mergeCell ref="W29:AA29"/>
    <mergeCell ref="B29:V29"/>
    <mergeCell ref="W28:AA28"/>
    <mergeCell ref="W26:AA26"/>
    <mergeCell ref="W27:AA27"/>
    <mergeCell ref="A24:AA24"/>
    <mergeCell ref="B27:V27"/>
    <mergeCell ref="B28:V28"/>
    <mergeCell ref="W33:AA33"/>
    <mergeCell ref="W32:AA32"/>
    <mergeCell ref="B23:L23"/>
    <mergeCell ref="M23:Q23"/>
    <mergeCell ref="R23:V23"/>
    <mergeCell ref="W23:AA23"/>
    <mergeCell ref="W31:AA31"/>
    <mergeCell ref="B31:V31"/>
    <mergeCell ref="W30:AA30"/>
    <mergeCell ref="B30:V30"/>
    <mergeCell ref="B20:L20"/>
    <mergeCell ref="M20:Q20"/>
    <mergeCell ref="R20:V20"/>
    <mergeCell ref="W20:AA20"/>
    <mergeCell ref="A5:AA5"/>
    <mergeCell ref="W10:AA10"/>
    <mergeCell ref="A6:B6"/>
    <mergeCell ref="X6:AA6"/>
    <mergeCell ref="A8:U8"/>
    <mergeCell ref="B18:L18"/>
    <mergeCell ref="M18:Q18"/>
    <mergeCell ref="R18:V18"/>
    <mergeCell ref="W18:AA18"/>
    <mergeCell ref="B19:L19"/>
    <mergeCell ref="M19:Q19"/>
    <mergeCell ref="R19:V19"/>
    <mergeCell ref="W19:AA19"/>
    <mergeCell ref="B16:L16"/>
    <mergeCell ref="M16:Q16"/>
    <mergeCell ref="R16:V16"/>
    <mergeCell ref="W16:AA16"/>
    <mergeCell ref="B17:L17"/>
    <mergeCell ref="M17:Q17"/>
    <mergeCell ref="R17:V17"/>
    <mergeCell ref="W17:AA17"/>
    <mergeCell ref="R14:V14"/>
    <mergeCell ref="W14:AA14"/>
    <mergeCell ref="B15:L15"/>
    <mergeCell ref="M15:Q15"/>
    <mergeCell ref="R15:V15"/>
    <mergeCell ref="W13:AA13"/>
    <mergeCell ref="A9:U9"/>
    <mergeCell ref="B11:L11"/>
    <mergeCell ref="M11:Q11"/>
    <mergeCell ref="R11:V11"/>
    <mergeCell ref="R35:V35"/>
    <mergeCell ref="W35:AA35"/>
    <mergeCell ref="B12:L12"/>
    <mergeCell ref="W15:AA15"/>
    <mergeCell ref="B14:L14"/>
    <mergeCell ref="M14:Q14"/>
    <mergeCell ref="W11:AA11"/>
    <mergeCell ref="B13:L13"/>
    <mergeCell ref="M13:Q13"/>
    <mergeCell ref="R13:V13"/>
    <mergeCell ref="W12:AA12"/>
    <mergeCell ref="R12:V12"/>
    <mergeCell ref="M12:Q12"/>
  </mergeCells>
  <printOptions/>
  <pageMargins left="0.7874015748031497" right="0.27" top="0.9055118110236221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TTS Delta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Tamássy Márta</dc:creator>
  <cp:keywords/>
  <dc:description/>
  <cp:lastModifiedBy>Varjú Árpád</cp:lastModifiedBy>
  <cp:lastPrinted>2017-03-23T13:18:37Z</cp:lastPrinted>
  <dcterms:created xsi:type="dcterms:W3CDTF">2000-05-23T14:03:15Z</dcterms:created>
  <dcterms:modified xsi:type="dcterms:W3CDTF">2017-03-23T14:31:08Z</dcterms:modified>
  <cp:category/>
  <cp:version/>
  <cp:contentType/>
  <cp:contentStatus/>
</cp:coreProperties>
</file>